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Default Extension="doc" ContentType="application/msword"/>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xlsBook"/>
  <bookViews>
    <workbookView xWindow="930" yWindow="300" windowWidth="13665" windowHeight="795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тарифов'!$E$20:$W$32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потр'!$M$18:$W$92</definedName>
    <definedName name="checkCell_List06_13_double_date">'Форма 4.2.1 | Т-ТЭ | потр'!$X$18:$X$92</definedName>
    <definedName name="checkCell_List06_13_unique_t">'Форма 4.2.1 | Т-ТЭ | потр'!$M$18:$M$92</definedName>
    <definedName name="checkCell_List06_13_unique_t1">'Форма 4.2.1 | Т-ТЭ | потр'!$Y$18:$Y$92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4.7'!$D$10:$G$20</definedName>
    <definedName name="checkCells_List05_1">'Форма 1.0.1 | Т-ТЭ | &gt;=25МВт'!$F$7:$I$17</definedName>
    <definedName name="checkCells_List05_10">'Форма 1.0.1 | Т-подкл'!$F$7:$I$17</definedName>
    <definedName name="checkCells_List05_11">'Форма 1.0.1 | Форма 4.7'!$F$7:$I$25</definedName>
    <definedName name="checkCells_List05_13">'Форма 1.0.1 | Т-ТЭ | потр'!$F$7:$I$25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4.7'!$F$12:$G$20</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REESTR_DS!$B$2:$B$5</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тарифов'!$K$20:$K$32</definedName>
    <definedName name="flagSource">'Перечень тарифов'!$S$20:$S$32</definedName>
    <definedName name="flagST">'Перечень тарифов'!$O$20:$O$32</definedName>
    <definedName name="flagTN">'Форма 4.2.4 | Т-подкл'!$N$18:$N$31</definedName>
    <definedName name="flagTS">'Форма 4.2.4 | Т-подкл'!$R$18:$R$31</definedName>
    <definedName name="flagTwoTariff">'Перечень тарифов'!$G$20:$G$32</definedName>
    <definedName name="flagUsedTer_List01">Территории!$P$11:$P$21</definedName>
    <definedName name="group_rates">'Перечень тарифов'!$E$20:$E$32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REESTR_MO!$A$2:$D$213</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потр'!$O$18:$O$92</definedName>
    <definedName name="List06_13_MC2">'Форма 4.2.1 | Т-ТЭ | потр'!$V$18:$V$92</definedName>
    <definedName name="List06_13_note">'Форма 4.2.1 | Т-ТЭ | потр'!$W$18:$W$92</definedName>
    <definedName name="List06_13_Period">'Форма 4.2.1 | Т-ТЭ | потр'!$O$18:$U$92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4.7'!$F$12:$F$20</definedName>
    <definedName name="List11_note">'Форма 4.7'!$G$10:$G$20</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тарифов'!$N$20:$N$32</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тарифов'!$J$20:$J$32</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4.7'!$E$12:$E$14</definedName>
    <definedName name="pCng_List11_2">'Форма 4.7'!$E$16:$E$17</definedName>
    <definedName name="pCng_List11_3">'Форма 4.7'!$E$19:$E$20</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Комментарии!$C$11:$C$14</definedName>
    <definedName name="pDel_List01_0">Территории!$C$11:$C$21</definedName>
    <definedName name="pDel_List01_1">Территории!$F$11:$F$21</definedName>
    <definedName name="pDel_List01_2">Территории!$I$11:$I$21</definedName>
    <definedName name="pDel_List02">'Перечень тарифов'!$C$20:$C$32</definedName>
    <definedName name="pDel_List02_1">'Перечень тарифов'!$H$20:$H$32</definedName>
    <definedName name="pDel_List02_2">'Перечень тарифов'!$L$20:$L$32</definedName>
    <definedName name="pDel_List02_3">'Перечень тарифов'!$P$20:$P$32</definedName>
    <definedName name="pDel_List02_4">'Перечень тарифов'!$T$20:$T$32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потр'!$K$18:$K$92</definedName>
    <definedName name="pDel_List06_13_2">'Форма 4.2.1 | Т-ТЭ | потр'!$J$18:$J$92</definedName>
    <definedName name="pDel_List06_13_3">'Форма 4.2.1 | Т-ТЭ | потр'!$I$18:$I$92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4.7'!$C$12:$C$14</definedName>
    <definedName name="pDel_List11_2">'Форма 4.7'!$C$16:$C$17</definedName>
    <definedName name="pDel_List11_3">'Форма 4.7'!$C$19:$C$20</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Комментарии!$E$14</definedName>
    <definedName name="pIns_List01_0">Территории!$E$21</definedName>
    <definedName name="pIns_List02">'Перечень тарифов'!$E$32</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потр'!$V$13:$V$92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4.7'!$E$14</definedName>
    <definedName name="pIns_List11_2">'Форма 4.7'!$E$17</definedName>
    <definedName name="pIns_List11_3">'Форма 4.7'!$E$20</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REESTR_ORG!$A$2:$J$70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тарифов'!$R$20:$R$32</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тарифов'!$W$20:$W$32</definedName>
    <definedName name="warmSource">'Перечень тарифов'!$V$20:$V$32</definedName>
    <definedName name="year_list">TEHSHEET!$C$2:$C$6</definedName>
    <definedName name="year_list1">TEHSHEET!$B$2:$B$27</definedName>
  </definedNames>
  <calcPr calcId="124519"/>
  <fileRecoveryPr repairLoad="1"/>
</workbook>
</file>

<file path=xl/calcChain.xml><?xml version="1.0" encoding="utf-8"?>
<calcChain xmlns="http://schemas.openxmlformats.org/spreadsheetml/2006/main">
  <c r="O7" i="642"/>
  <c r="O8"/>
  <c r="O9"/>
  <c r="O10"/>
  <c r="N17"/>
  <c r="O17" s="1"/>
  <c r="P17" s="1"/>
  <c r="Q17" s="1"/>
  <c r="R17" s="1"/>
  <c r="S17" s="1"/>
  <c r="U17" s="1"/>
  <c r="V17" s="1"/>
  <c r="W17" s="1"/>
  <c r="L18"/>
  <c r="O18"/>
  <c r="Z18"/>
  <c r="L19"/>
  <c r="O19"/>
  <c r="Z19"/>
  <c r="L20"/>
  <c r="Z20"/>
  <c r="L21"/>
  <c r="Z21"/>
  <c r="L22"/>
  <c r="Z22"/>
  <c r="L23"/>
  <c r="Z23"/>
  <c r="L24"/>
  <c r="Q25"/>
  <c r="X24"/>
  <c r="Z24"/>
  <c r="Z25"/>
  <c r="Z26"/>
  <c r="L27"/>
  <c r="Z27"/>
  <c r="L28"/>
  <c r="Q29"/>
  <c r="X28"/>
  <c r="Z28"/>
  <c r="Z29"/>
  <c r="Z30"/>
  <c r="L31"/>
  <c r="Z31"/>
  <c r="L32"/>
  <c r="Q33"/>
  <c r="X32"/>
  <c r="Z32"/>
  <c r="Z33"/>
  <c r="Z34"/>
  <c r="L35"/>
  <c r="Z35"/>
  <c r="L36"/>
  <c r="Q37"/>
  <c r="X36"/>
  <c r="Z36"/>
  <c r="Z37"/>
  <c r="Z38"/>
  <c r="L39"/>
  <c r="Z39"/>
  <c r="L40"/>
  <c r="Q41"/>
  <c r="X40"/>
  <c r="Z40"/>
  <c r="Z41"/>
  <c r="Z42"/>
  <c r="L43"/>
  <c r="Z43"/>
  <c r="L44"/>
  <c r="Q45"/>
  <c r="X44"/>
  <c r="Z44"/>
  <c r="Z45"/>
  <c r="Z46"/>
  <c r="Z47"/>
  <c r="Z48"/>
  <c r="L49"/>
  <c r="O49"/>
  <c r="Z49"/>
  <c r="L50"/>
  <c r="Z50"/>
  <c r="L51"/>
  <c r="Z51"/>
  <c r="L52"/>
  <c r="Z52"/>
  <c r="L53"/>
  <c r="Z53"/>
  <c r="L54"/>
  <c r="Q55"/>
  <c r="X54"/>
  <c r="Z54"/>
  <c r="Z55"/>
  <c r="Z56"/>
  <c r="L57"/>
  <c r="Z57"/>
  <c r="L58"/>
  <c r="Q59"/>
  <c r="X58"/>
  <c r="Z58"/>
  <c r="Z59"/>
  <c r="Z60"/>
  <c r="L61"/>
  <c r="Z61"/>
  <c r="L62"/>
  <c r="Q63"/>
  <c r="X62"/>
  <c r="Z62"/>
  <c r="Z63"/>
  <c r="Z64"/>
  <c r="L65"/>
  <c r="Z65"/>
  <c r="L66"/>
  <c r="Q67"/>
  <c r="X66"/>
  <c r="Z66"/>
  <c r="Z67"/>
  <c r="Z68"/>
  <c r="Z69"/>
  <c r="Z70"/>
  <c r="L71"/>
  <c r="O71"/>
  <c r="Z71"/>
  <c r="L72"/>
  <c r="Z72"/>
  <c r="L73"/>
  <c r="Z73"/>
  <c r="L74"/>
  <c r="Z74"/>
  <c r="L75"/>
  <c r="Z75"/>
  <c r="L76"/>
  <c r="Q77"/>
  <c r="X76"/>
  <c r="Z76"/>
  <c r="Z77"/>
  <c r="Z78"/>
  <c r="L79"/>
  <c r="Z79"/>
  <c r="L80"/>
  <c r="Q81"/>
  <c r="X80"/>
  <c r="Z80"/>
  <c r="Z81"/>
  <c r="Z82"/>
  <c r="L83"/>
  <c r="Z83"/>
  <c r="L84"/>
  <c r="Q85"/>
  <c r="X84"/>
  <c r="Z84"/>
  <c r="Z85"/>
  <c r="Z86"/>
  <c r="L87"/>
  <c r="Z87"/>
  <c r="L88"/>
  <c r="Q89"/>
  <c r="X88"/>
  <c r="Z88"/>
  <c r="Z89"/>
  <c r="Z90"/>
  <c r="Z91"/>
  <c r="Z92"/>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H24" i="646" l="1"/>
  <c r="H23"/>
  <c r="H21"/>
  <c r="H20"/>
  <c r="H18"/>
  <c r="H17"/>
  <c r="H15"/>
  <c r="H14"/>
  <c r="H12"/>
  <c r="H11"/>
  <c r="H9"/>
  <c r="H8"/>
  <c r="H7"/>
  <c r="H24" i="622"/>
  <c r="H21"/>
  <c r="H20"/>
  <c r="H23"/>
  <c r="H18"/>
  <c r="H15"/>
  <c r="H14"/>
  <c r="H17"/>
  <c r="H12"/>
  <c r="H9"/>
  <c r="H8"/>
  <c r="H24" i="643"/>
  <c r="H21"/>
  <c r="H20"/>
  <c r="H23"/>
  <c r="H18"/>
  <c r="H15"/>
  <c r="H14"/>
  <c r="H17"/>
  <c r="H12"/>
  <c r="H9"/>
  <c r="H8"/>
  <c r="F25" i="646"/>
  <c r="F24"/>
  <c r="F23"/>
  <c r="F16"/>
  <c r="F15"/>
  <c r="F14"/>
  <c r="F13"/>
  <c r="F12"/>
  <c r="F11"/>
  <c r="F22"/>
  <c r="F21"/>
  <c r="F20"/>
  <c r="F19"/>
  <c r="F18"/>
  <c r="F17"/>
  <c r="F10"/>
  <c r="F9"/>
  <c r="F8"/>
  <c r="F20" i="622"/>
  <c r="F22"/>
  <c r="F25"/>
  <c r="F21"/>
  <c r="F23"/>
  <c r="F24"/>
  <c r="F14"/>
  <c r="F16"/>
  <c r="F19"/>
  <c r="F15"/>
  <c r="F17"/>
  <c r="F18"/>
  <c r="F20" i="643"/>
  <c r="F25"/>
  <c r="F21"/>
  <c r="F23"/>
  <c r="F24"/>
  <c r="F22"/>
  <c r="F14"/>
  <c r="F16"/>
  <c r="F19"/>
  <c r="F15"/>
  <c r="F17"/>
  <c r="F18"/>
  <c r="R20" i="601" l="1"/>
  <c r="R19"/>
  <c r="R18"/>
  <c r="P18"/>
  <c r="R17"/>
  <c r="R16"/>
  <c r="R15"/>
  <c r="P15"/>
  <c r="R14"/>
  <c r="R13"/>
  <c r="R12"/>
  <c r="P12"/>
  <c r="M20"/>
  <c r="M19"/>
  <c r="M18"/>
  <c r="M17"/>
  <c r="M16"/>
  <c r="M15"/>
  <c r="M14"/>
  <c r="M13"/>
  <c r="M12"/>
  <c r="H13" i="646" l="1"/>
  <c r="H13" i="622"/>
  <c r="H13" i="643"/>
  <c r="H19" i="646"/>
  <c r="H19" i="622"/>
  <c r="H19" i="643"/>
  <c r="H25" i="646"/>
  <c r="H25" i="622"/>
  <c r="H25" i="643"/>
  <c r="E3" i="437"/>
  <c r="B2" i="525"/>
  <c r="B3"/>
  <c r="O7" i="627" l="1"/>
  <c r="O8"/>
  <c r="O9"/>
  <c r="O10"/>
  <c r="O17"/>
  <c r="P17" s="1"/>
  <c r="Q17" s="1"/>
  <c r="R17" s="1"/>
  <c r="S17" s="1"/>
  <c r="U17" s="1"/>
  <c r="V17" s="1"/>
  <c r="W17" s="1"/>
  <c r="Z24"/>
  <c r="Q25"/>
  <c r="L18"/>
  <c r="L20"/>
  <c r="Y23"/>
  <c r="L21"/>
  <c r="L24"/>
  <c r="X24"/>
  <c r="L19"/>
  <c r="L23"/>
  <c r="O7" i="632" l="1"/>
  <c r="O8"/>
  <c r="O9"/>
  <c r="O10"/>
  <c r="O18"/>
  <c r="P18" s="1"/>
  <c r="Q18" s="1"/>
  <c r="R18" s="1"/>
  <c r="S18" s="1"/>
  <c r="T18" s="1"/>
  <c r="V18" s="1"/>
  <c r="X18" s="1"/>
  <c r="R24"/>
  <c r="L19"/>
  <c r="L22"/>
  <c r="L21"/>
  <c r="L20"/>
  <c r="Y23"/>
  <c r="L23"/>
  <c r="M12" i="550" l="1"/>
  <c r="Z251" i="471" l="1"/>
  <c r="Z250"/>
  <c r="Z249"/>
  <c r="Z248"/>
  <c r="Z247"/>
  <c r="Z246"/>
  <c r="Z245"/>
  <c r="Q245"/>
  <c r="Z244"/>
  <c r="Z243"/>
  <c r="Z242"/>
  <c r="Z241"/>
  <c r="Z240"/>
  <c r="Z239"/>
  <c r="Z238"/>
  <c r="H11" i="643"/>
  <c r="H7"/>
  <c r="L243" i="471"/>
  <c r="L238"/>
  <c r="L239"/>
  <c r="L241"/>
  <c r="L244"/>
  <c r="L242"/>
  <c r="X244"/>
  <c r="L240"/>
  <c r="F12" i="643"/>
  <c r="F9"/>
  <c r="F11"/>
  <c r="F10"/>
  <c r="F8"/>
  <c r="F13"/>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F9" i="641"/>
  <c r="L221" i="471"/>
  <c r="L24" i="640"/>
  <c r="L220" i="471"/>
  <c r="L23" i="640"/>
  <c r="L20"/>
  <c r="L22"/>
  <c r="L21"/>
  <c r="L26"/>
  <c r="F11" i="641"/>
  <c r="X226" i="471"/>
  <c r="F8" i="641"/>
  <c r="L224" i="471"/>
  <c r="X26" i="640"/>
  <c r="L225" i="471"/>
  <c r="F13" i="641"/>
  <c r="L25" i="640"/>
  <c r="F10" i="641"/>
  <c r="F12"/>
  <c r="L222" i="471"/>
  <c r="L226"/>
  <c r="L223"/>
  <c r="V19" i="640"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L36" i="471"/>
  <c r="F9" i="634"/>
  <c r="L73" i="471"/>
  <c r="L69"/>
  <c r="F11" i="635"/>
  <c r="L183" i="471"/>
  <c r="L50"/>
  <c r="L35"/>
  <c r="AD108"/>
  <c r="L161"/>
  <c r="L103"/>
  <c r="F9" i="635"/>
  <c r="F10" i="639"/>
  <c r="F8" i="637"/>
  <c r="F11" i="639"/>
  <c r="L37" i="471"/>
  <c r="F8" i="638"/>
  <c r="F9" i="636"/>
  <c r="L181" i="471"/>
  <c r="L88"/>
  <c r="L67"/>
  <c r="L144"/>
  <c r="L52"/>
  <c r="L90"/>
  <c r="Y90"/>
  <c r="L86"/>
  <c r="L53"/>
  <c r="L72"/>
  <c r="L85"/>
  <c r="AC109"/>
  <c r="L197"/>
  <c r="L55"/>
  <c r="F12" i="635"/>
  <c r="F8" i="639"/>
  <c r="F8" i="636"/>
  <c r="L166" i="471"/>
  <c r="L165"/>
  <c r="L162"/>
  <c r="AC120"/>
  <c r="L167"/>
  <c r="L146"/>
  <c r="X37"/>
  <c r="F10" i="637"/>
  <c r="F11" i="636"/>
  <c r="L106" i="471"/>
  <c r="L130"/>
  <c r="L109"/>
  <c r="L143"/>
  <c r="L180"/>
  <c r="L31"/>
  <c r="F13" i="639"/>
  <c r="Y183" i="471"/>
  <c r="F9" i="638"/>
  <c r="L104" i="471"/>
  <c r="AC110"/>
  <c r="X91"/>
  <c r="F10" i="636"/>
  <c r="L148" i="471"/>
  <c r="L194"/>
  <c r="L33"/>
  <c r="F12" i="637"/>
  <c r="L51" i="471"/>
  <c r="X149"/>
  <c r="Y130"/>
  <c r="Y166"/>
  <c r="L196"/>
  <c r="X73"/>
  <c r="F13" i="635"/>
  <c r="F10" i="638"/>
  <c r="L70" i="471"/>
  <c r="F11" i="637"/>
  <c r="X131" i="471"/>
  <c r="L127"/>
  <c r="L163"/>
  <c r="F9" i="639"/>
  <c r="AH197" i="471"/>
  <c r="F13" i="636"/>
  <c r="F12"/>
  <c r="L87" i="471"/>
  <c r="L54"/>
  <c r="L164"/>
  <c r="F12" i="634"/>
  <c r="F11" i="638"/>
  <c r="L195" i="471"/>
  <c r="L32"/>
  <c r="L110"/>
  <c r="L145"/>
  <c r="F10" i="634"/>
  <c r="F10" i="635"/>
  <c r="F12" i="639"/>
  <c r="L108" i="471"/>
  <c r="F13" i="637"/>
  <c r="F12" i="638"/>
  <c r="L34" i="471"/>
  <c r="L49"/>
  <c r="F8" i="634"/>
  <c r="L120" i="471"/>
  <c r="L125"/>
  <c r="F13" i="638"/>
  <c r="F9" i="637"/>
  <c r="L91" i="471"/>
  <c r="L193"/>
  <c r="L68"/>
  <c r="F8" i="635"/>
  <c r="F13" i="634"/>
  <c r="X55" i="471"/>
  <c r="F11" i="634"/>
  <c r="L182" i="471"/>
  <c r="L128"/>
  <c r="L105"/>
  <c r="Y148"/>
  <c r="L71"/>
  <c r="L131"/>
  <c r="X167"/>
  <c r="L149"/>
  <c r="L179"/>
  <c r="L126"/>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1" i="624"/>
  <c r="L19" i="625"/>
  <c r="L22" i="624"/>
  <c r="L23" i="625"/>
  <c r="L23" i="626"/>
  <c r="L24" i="624"/>
  <c r="L23"/>
  <c r="L20" i="626"/>
  <c r="L22"/>
  <c r="L24" i="625"/>
  <c r="L26" i="626"/>
  <c r="L19" i="624"/>
  <c r="L21" i="626"/>
  <c r="L18" i="624"/>
  <c r="L20"/>
  <c r="L18" i="625"/>
  <c r="L22"/>
  <c r="L20"/>
  <c r="X26" i="626"/>
  <c r="L24"/>
  <c r="X24" i="624"/>
  <c r="L25" i="626"/>
  <c r="X24" i="625"/>
  <c r="L21"/>
  <c r="V19" i="626" l="1"/>
  <c r="W19" s="1"/>
  <c r="V17" i="625"/>
  <c r="W17" s="1"/>
  <c r="V17" i="624"/>
  <c r="W17" s="1"/>
  <c r="AA24" i="633"/>
  <c r="AI23"/>
  <c r="N18"/>
  <c r="R18" s="1"/>
  <c r="Y18" s="1"/>
  <c r="Z18" s="1"/>
  <c r="AA18" s="1"/>
  <c r="AB18" s="1"/>
  <c r="AC18" s="1"/>
  <c r="AE18" s="1"/>
  <c r="Q25" i="631"/>
  <c r="Z24"/>
  <c r="AA23"/>
  <c r="O17"/>
  <c r="P17" s="1"/>
  <c r="Q17" s="1"/>
  <c r="R17" s="1"/>
  <c r="S17" s="1"/>
  <c r="Q25" i="630"/>
  <c r="Z24"/>
  <c r="W17"/>
  <c r="L20" i="631"/>
  <c r="X24" i="630"/>
  <c r="L21" i="633"/>
  <c r="L23" i="631"/>
  <c r="L24" i="630"/>
  <c r="AH23" i="633"/>
  <c r="L20" i="630"/>
  <c r="L19" i="633"/>
  <c r="L24" i="631"/>
  <c r="L19" i="630"/>
  <c r="L21"/>
  <c r="L23" i="633"/>
  <c r="L20"/>
  <c r="X24" i="631"/>
  <c r="L23" i="630"/>
  <c r="L22" i="631"/>
  <c r="Y23" i="630"/>
  <c r="L18" i="631"/>
  <c r="Y23"/>
  <c r="L19"/>
  <c r="L22" i="633"/>
  <c r="L18" i="630"/>
  <c r="L21" i="631"/>
  <c r="AG18" i="633" l="1"/>
  <c r="U17" i="631"/>
  <c r="Q25" i="629"/>
  <c r="Z24"/>
  <c r="O17"/>
  <c r="P17" s="1"/>
  <c r="Q17" s="1"/>
  <c r="R17" s="1"/>
  <c r="AF26" i="628"/>
  <c r="V25"/>
  <c r="AE24"/>
  <c r="V24"/>
  <c r="O17"/>
  <c r="P17" s="1"/>
  <c r="Q17" s="1"/>
  <c r="R17" s="1"/>
  <c r="S17" s="1"/>
  <c r="T17" s="1"/>
  <c r="U17" s="1"/>
  <c r="V17" s="1"/>
  <c r="W17" s="1"/>
  <c r="L18"/>
  <c r="L24"/>
  <c r="L20" i="629"/>
  <c r="L19" i="628"/>
  <c r="L24" i="629"/>
  <c r="L21"/>
  <c r="Y23"/>
  <c r="L23"/>
  <c r="L23" i="628"/>
  <c r="L25"/>
  <c r="L19" i="629"/>
  <c r="AC24" i="628"/>
  <c r="L18" i="629"/>
  <c r="L21" i="628"/>
  <c r="E2" i="437"/>
  <c r="X24" i="629"/>
  <c r="L20" i="628"/>
  <c r="AC25"/>
  <c r="AD23"/>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F13" i="614"/>
  <c r="F339" i="471"/>
  <c r="F10" i="617"/>
  <c r="F8" i="622"/>
  <c r="F8" i="614"/>
  <c r="F12" i="617"/>
  <c r="F12" i="616"/>
  <c r="F342" i="471"/>
  <c r="F8" i="618"/>
  <c r="F12"/>
  <c r="F13"/>
  <c r="F9" i="616"/>
  <c r="F8" i="617"/>
  <c r="M297" i="471"/>
  <c r="F10" i="622"/>
  <c r="F337" i="471"/>
  <c r="F9" i="614"/>
  <c r="F10" i="618"/>
  <c r="F11"/>
  <c r="F11" i="616"/>
  <c r="F10"/>
  <c r="F11" i="617"/>
  <c r="F13"/>
  <c r="F12" i="622"/>
  <c r="F341" i="471"/>
  <c r="F13" i="622"/>
  <c r="F9" i="618"/>
  <c r="F9" i="622"/>
  <c r="F11" i="614"/>
  <c r="F338" i="471"/>
  <c r="M302"/>
  <c r="F340"/>
  <c r="F11" i="622"/>
  <c r="F12" i="614"/>
  <c r="F9" i="617"/>
  <c r="F10" i="614"/>
  <c r="F13" i="616"/>
  <c r="F8"/>
  <c r="M307" i="471"/>
</calcChain>
</file>

<file path=xl/sharedStrings.xml><?xml version="1.0" encoding="utf-8"?>
<sst xmlns="http://schemas.openxmlformats.org/spreadsheetml/2006/main" count="3484" uniqueCount="1338">
  <si>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</si>
  <si>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</si>
  <si>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</si>
  <si>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</si>
  <si>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</si>
  <si>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</si>
  <si>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</si>
  <si>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</si>
  <si>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</si>
  <si>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</si>
  <si>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</si>
  <si>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</si>
  <si>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</si>
  <si>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</si>
  <si>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</si>
  <si>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</si>
  <si>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</si>
  <si>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</si>
  <si>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</si>
  <si>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</si>
  <si>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</si>
  <si>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</si>
  <si>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</si>
  <si>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</si>
  <si>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</si>
  <si>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</si>
  <si>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</si>
  <si>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</si>
  <si>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</si>
  <si>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</si>
  <si>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</si>
  <si>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</si>
  <si>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</si>
  <si>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</si>
  <si>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</si>
  <si>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</si>
  <si>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</si>
  <si>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</si>
  <si>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</si>
  <si>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</si>
  <si>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</si>
  <si>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</si>
  <si>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</si>
  <si>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</si>
  <si>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</si>
  <si>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</si>
  <si>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</si>
  <si>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</si>
  <si>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</si>
  <si>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</si>
  <si>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</si>
  <si>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</si>
  <si>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</si>
  <si>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</si>
  <si>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</si>
  <si>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</si>
  <si>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</si>
  <si>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</si>
  <si>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</si>
  <si>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</si>
  <si>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</si>
  <si>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</si>
  <si>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</si>
  <si>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</si>
  <si>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</si>
  <si>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</si>
  <si>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</si>
  <si>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</si>
  <si>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</si>
  <si>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</si>
  <si>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</si>
  <si>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</si>
  <si>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</si>
  <si>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</si>
  <si>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</si>
  <si>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</si>
  <si>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</si>
  <si>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</si>
  <si>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</si>
  <si>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</si>
  <si>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</si>
  <si>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</si>
  <si>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</si>
  <si>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</si>
  <si>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</si>
  <si>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</si>
  <si>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</si>
  <si>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</si>
  <si>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</si>
  <si>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</si>
  <si>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</si>
  <si>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</si>
  <si>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</si>
  <si>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</si>
  <si>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</si>
  <si>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</si>
  <si>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</si>
  <si>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</si>
  <si>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</si>
  <si>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</si>
  <si>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</si>
  <si>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</si>
  <si>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</si>
  <si>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</si>
  <si>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</si>
  <si>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</si>
  <si>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</si>
  <si>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</si>
  <si>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</si>
  <si>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</si>
  <si>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</si>
  <si>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</si>
  <si>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</si>
  <si>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</si>
  <si>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</si>
  <si>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</si>
  <si>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</si>
  <si>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</si>
  <si>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</si>
  <si>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</si>
  <si>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</si>
  <si>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</si>
  <si>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</si>
  <si>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</si>
  <si>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</si>
  <si>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</si>
  <si>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</si>
  <si>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</si>
  <si>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</si>
  <si>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</si>
  <si>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</si>
  <si>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</si>
  <si>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</si>
  <si>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</si>
  <si>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</si>
  <si>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</si>
  <si>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</si>
  <si>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</si>
  <si>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</si>
  <si>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</si>
  <si>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</si>
  <si>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</si>
  <si>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</si>
  <si>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</si>
  <si>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</si>
  <si>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</si>
  <si>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</si>
  <si>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</si>
  <si>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</si>
  <si>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</si>
  <si>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</si>
  <si>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</si>
  <si>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</si>
  <si>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</si>
  <si>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</si>
  <si>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</si>
  <si>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</si>
  <si>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</si>
  <si>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</si>
  <si>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</si>
  <si>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</si>
  <si>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</si>
  <si>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</si>
  <si>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</si>
  <si>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</si>
  <si>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</si>
  <si>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</si>
  <si>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</si>
  <si>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</si>
  <si>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</si>
  <si>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</si>
  <si>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</si>
  <si>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</si>
  <si>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</si>
  <si>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</si>
  <si>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</si>
  <si>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</si>
  <si>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</si>
  <si>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</si>
  <si>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</si>
  <si>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</si>
  <si>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</si>
  <si>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</si>
  <si>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</si>
  <si>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</si>
  <si>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</si>
  <si>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</si>
  <si>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</si>
  <si>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</si>
  <si>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</si>
  <si>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</si>
  <si>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</si>
  <si>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</si>
  <si>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</si>
  <si>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</si>
  <si>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</si>
  <si>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</si>
  <si>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</si>
  <si>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</si>
  <si>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</si>
  <si>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</si>
  <si>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</si>
  <si>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</si>
  <si>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</si>
  <si>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</si>
  <si>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</si>
  <si>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</si>
  <si>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</si>
  <si>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</si>
  <si>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</si>
  <si>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</si>
  <si>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</si>
  <si>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</si>
  <si>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</si>
  <si>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</si>
  <si>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</si>
  <si>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</si>
  <si>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</si>
  <si>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</si>
  <si>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</si>
  <si>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</si>
  <si>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</si>
  <si>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</si>
  <si>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</si>
  <si>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</si>
  <si>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</si>
  <si>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</si>
  <si>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</si>
  <si>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</si>
  <si>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</si>
  <si>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</si>
  <si>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</si>
  <si>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</si>
  <si>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</si>
  <si>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</si>
  <si>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</si>
  <si>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</si>
  <si>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</si>
  <si>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</si>
  <si>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</si>
  <si>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</si>
  <si>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</si>
  <si>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</si>
  <si>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</si>
  <si>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</si>
  <si>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</si>
  <si>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</si>
  <si>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</si>
  <si>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</si>
  <si>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</si>
  <si>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</si>
  <si>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</si>
  <si>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</si>
  <si>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</si>
  <si>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</si>
  <si>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</si>
  <si>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</si>
  <si>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</si>
  <si>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</si>
  <si>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</si>
  <si>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</si>
  <si>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</si>
  <si>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</si>
  <si>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</si>
  <si>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</si>
  <si>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</si>
  <si>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</si>
  <si>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</si>
  <si>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</si>
  <si>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</si>
  <si>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</si>
  <si>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</si>
  <si>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</si>
  <si>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</si>
  <si>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</si>
  <si>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</si>
  <si>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</si>
  <si>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</si>
  <si>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</si>
  <si>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</si>
  <si>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</si>
  <si>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</si>
  <si>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</si>
  <si>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</si>
  <si>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</si>
  <si>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</si>
  <si>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</si>
  <si>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</si>
  <si>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</si>
  <si>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</si>
  <si>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</si>
  <si>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</si>
  <si>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</si>
  <si>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</si>
  <si>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</si>
  <si>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</si>
  <si>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</si>
  <si>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</si>
  <si>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</si>
  <si>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</si>
  <si>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</si>
  <si>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</si>
  <si>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</si>
  <si>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</si>
  <si>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</si>
  <si>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</si>
  <si>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</si>
  <si>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</si>
  <si>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</si>
  <si>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</si>
  <si>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</si>
  <si>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</si>
  <si>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</si>
  <si>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</si>
  <si>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</si>
  <si>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</si>
  <si>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</si>
  <si>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</si>
  <si>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</si>
  <si>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</si>
  <si>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</si>
  <si>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</si>
  <si>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</si>
  <si>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</si>
  <si>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</si>
  <si>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</si>
  <si>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</si>
  <si>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</si>
  <si>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</si>
  <si>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</si>
  <si>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</si>
  <si>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</si>
  <si>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</si>
  <si>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</si>
  <si>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</si>
  <si>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</si>
  <si>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</si>
  <si>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</si>
  <si>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</si>
  <si>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</si>
  <si>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</si>
  <si>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</si>
  <si>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</si>
  <si>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</si>
  <si>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</si>
  <si>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</si>
  <si>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</si>
  <si>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</si>
  <si>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</si>
  <si>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</si>
  <si>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</si>
  <si>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</si>
  <si>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</si>
  <si>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</si>
  <si>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</si>
  <si>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</si>
  <si>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</si>
  <si>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</si>
  <si>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</si>
  <si>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</si>
  <si>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</si>
  <si>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</si>
  <si>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</si>
  <si>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</si>
  <si>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</si>
  <si>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</si>
  <si>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</si>
  <si>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</si>
  <si>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</si>
  <si>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</si>
  <si>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</si>
  <si>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</si>
  <si>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</si>
  <si>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</si>
  <si>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</si>
  <si>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</si>
  <si>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</si>
  <si>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</si>
  <si>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</si>
  <si>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</si>
  <si>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</si>
  <si>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</si>
  <si>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</si>
  <si>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</si>
  <si>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</si>
  <si>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</si>
  <si>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</si>
  <si>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</si>
  <si>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</si>
  <si>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</si>
  <si>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</si>
  <si>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</si>
  <si>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</si>
  <si>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</si>
  <si>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</si>
  <si>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</si>
  <si>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</si>
  <si>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</si>
  <si>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</si>
  <si>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</si>
  <si>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</si>
  <si>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</si>
  <si>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</si>
  <si>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</si>
  <si>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</si>
  <si>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</si>
  <si>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</si>
  <si>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</si>
  <si>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</si>
  <si>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</si>
  <si>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</si>
  <si>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</si>
  <si>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</si>
  <si>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</si>
  <si>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</si>
  <si>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</si>
  <si>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</si>
  <si>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</si>
  <si>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</si>
  <si>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</si>
  <si>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</si>
  <si>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</si>
  <si>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</si>
  <si>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</si>
  <si>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</si>
  <si>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</si>
  <si>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</si>
  <si>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</si>
  <si>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</si>
  <si>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</si>
  <si>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</si>
  <si>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</si>
  <si>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</si>
  <si>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</si>
  <si>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</si>
  <si>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</si>
  <si>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</si>
  <si>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</si>
  <si>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</si>
  <si>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</si>
  <si>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</si>
  <si>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</si>
  <si>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</si>
  <si>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</si>
  <si>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</si>
  <si>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</si>
  <si>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</si>
  <si>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</si>
  <si>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</si>
  <si>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</si>
  <si>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</si>
  <si>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</si>
  <si>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</si>
  <si>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</si>
  <si>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</si>
  <si>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</si>
  <si>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</si>
  <si>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</si>
  <si>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</si>
  <si>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</si>
  <si>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</si>
  <si>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</si>
  <si>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</si>
  <si>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</si>
  <si>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</si>
  <si>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</si>
  <si>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</si>
  <si>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</si>
  <si>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</si>
  <si>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</si>
  <si>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</si>
  <si>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</si>
  <si>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</si>
  <si>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</si>
  <si>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</si>
  <si>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</si>
  <si>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</si>
  <si>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</si>
  <si>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sz val="11"/>
        <color theme="1"/>
        <rFont val="Calibri"/>
        <family val="2"/>
        <charset val="204"/>
        <scheme val="minor"/>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</si>
  <si>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</si>
  <si>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</si>
  <si>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</si>
  <si>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</si>
  <si>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</si>
  <si>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</si>
  <si>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</si>
  <si>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</si>
  <si>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</si>
  <si>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</si>
  <si>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</si>
  <si>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</si>
  <si>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sz val="11"/>
        <color theme="1"/>
        <rFont val="Calibri"/>
        <family val="2"/>
        <charset val="204"/>
        <scheme val="minor"/>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</si>
  <si>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</si>
  <si>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</si>
  <si>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</si>
  <si>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</si>
  <si>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</si>
  <si>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</si>
  <si>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</si>
  <si>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</si>
  <si>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</si>
  <si>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</si>
  <si>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</si>
  <si>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</si>
  <si>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</si>
  <si>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</si>
  <si>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</si>
  <si>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</si>
  <si>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</si>
  <si>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</si>
  <si>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</si>
  <si>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</si>
  <si>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</si>
  <si>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</si>
  <si>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</si>
  <si>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</si>
  <si>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</si>
  <si>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</si>
  <si>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</si>
  <si>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</si>
  <si>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</si>
  <si>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</si>
  <si>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</si>
  <si>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</si>
  <si>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</si>
  <si>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</si>
  <si>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</si>
  <si>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</si>
  <si>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</si>
  <si>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</si>
  <si>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</si>
  <si>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</si>
  <si>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</si>
  <si>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</si>
  <si>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</si>
  <si>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</si>
  <si>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</si>
  <si>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</si>
  <si>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</si>
  <si>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</si>
  <si>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</si>
  <si>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</si>
  <si>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</si>
  <si>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</si>
  <si>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</si>
  <si>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</si>
  <si>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</si>
  <si>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</si>
  <si>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</si>
  <si>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</si>
  <si>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</si>
  <si>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</si>
  <si>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</si>
  <si>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</si>
  <si>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</si>
  <si>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</si>
  <si>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</si>
  <si>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</si>
  <si>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</si>
  <si>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</si>
  <si>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</si>
  <si>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</si>
  <si>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</si>
  <si>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</si>
  <si>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</si>
  <si>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</si>
  <si>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</si>
  <si>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</si>
  <si>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</si>
  <si>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</si>
  <si>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</si>
  <si>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</si>
  <si>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</si>
  <si>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</si>
  <si>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</si>
  <si>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</si>
  <si>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</si>
  <si>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</si>
  <si>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</si>
  <si>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</si>
  <si>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</si>
  <si>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</si>
  <si>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</si>
  <si>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</si>
  <si>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</si>
  <si>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</si>
  <si>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</si>
  <si>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</si>
  <si>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</si>
  <si>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</si>
  <si>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</si>
  <si>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</si>
  <si>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sz val="11"/>
        <color theme="1"/>
        <rFont val="Calibri"/>
        <family val="2"/>
        <charset val="204"/>
        <scheme val="minor"/>
      </rPr>
      <t>1</t>
    </r>
    <r>
      <rPr>
        <sz val="11"/>
        <color theme="1"/>
        <rFont val="Calibri"/>
        <family val="2"/>
        <charset val="204"/>
        <scheme val="minor"/>
      </rPr>
      <t xml:space="preserve"> Информация размещается при раскрытии информации по каждой из форм.</t>
    </r>
  </si>
  <si>
    <r>
      <rPr>
        <sz val="11"/>
        <color theme="1"/>
        <rFont val="Calibri"/>
        <family val="2"/>
        <charset val="204"/>
        <scheme val="minor"/>
      </rPr>
      <t>2</t>
    </r>
    <r>
      <rPr>
        <sz val="11"/>
        <color theme="1"/>
        <rFont val="Calibri"/>
        <family val="2"/>
        <charset val="204"/>
        <scheme val="minor"/>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</si>
  <si>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</si>
  <si>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</si>
  <si>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</si>
  <si>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</si>
  <si>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</si>
  <si>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</si>
  <si>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</si>
  <si>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</si>
  <si>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</si>
  <si>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</si>
  <si>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</si>
  <si>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</si>
  <si>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</si>
  <si>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</si>
  <si>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</si>
  <si>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</si>
  <si>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</si>
  <si>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</si>
  <si>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</si>
  <si>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</si>
  <si>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</si>
  <si>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</si>
  <si>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</si>
  <si>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</si>
  <si>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</si>
  <si>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</si>
  <si>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</si>
  <si>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</si>
  <si>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</si>
  <si>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</si>
  <si>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</si>
  <si>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</si>
  <si>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</si>
  <si>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</si>
  <si>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</si>
  <si>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</si>
  <si>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sz val="11"/>
        <color theme="1"/>
        <rFont val="Calibri"/>
        <family val="2"/>
        <charset val="204"/>
        <scheme val="minor"/>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</si>
  <si>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</si>
  <si>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</si>
  <si>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</si>
  <si>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</si>
  <si>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</si>
  <si>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</si>
  <si>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</si>
  <si>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</si>
  <si>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</si>
  <si>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</si>
  <si>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</si>
  <si>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</si>
  <si>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</si>
  <si>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</si>
  <si>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</si>
  <si>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</si>
  <si>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</si>
  <si>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</si>
  <si>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</si>
  <si>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</si>
  <si>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</si>
  <si>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</si>
  <si>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</si>
  <si>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</si>
  <si>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</si>
  <si>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sz val="11"/>
        <color theme="1"/>
        <rFont val="Calibri"/>
        <family val="2"/>
        <charset val="204"/>
        <scheme val="minor"/>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</si>
  <si>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</si>
  <si>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</si>
  <si>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</si>
  <si>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</si>
  <si>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</si>
  <si>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</si>
  <si>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</si>
  <si>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</si>
  <si>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sz val="11"/>
        <color theme="1"/>
        <rFont val="Calibri"/>
        <family val="2"/>
        <charset val="204"/>
        <scheme val="minor"/>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</si>
  <si>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</si>
  <si>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</si>
  <si>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</si>
  <si>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</si>
  <si>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</si>
  <si>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</si>
  <si>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</si>
  <si>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sz val="11"/>
        <color theme="1"/>
        <rFont val="Calibri"/>
        <family val="2"/>
        <charset val="204"/>
        <scheme val="minor"/>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</si>
  <si>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</si>
  <si>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</si>
  <si>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</si>
  <si>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</si>
  <si>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</si>
  <si>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</si>
  <si>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</si>
  <si>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</si>
  <si>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</si>
  <si>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</si>
  <si>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</si>
  <si>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sz val="11"/>
        <color theme="1"/>
        <rFont val="Calibri"/>
        <family val="2"/>
        <charset val="204"/>
        <scheme val="minor"/>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</si>
  <si>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</si>
  <si>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</si>
  <si>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</si>
  <si>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</si>
  <si>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</si>
  <si>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</si>
  <si>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</si>
  <si>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</si>
  <si>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</si>
  <si>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sz val="11"/>
        <color theme="1"/>
        <rFont val="Calibri"/>
        <family val="2"/>
        <charset val="204"/>
        <scheme val="minor"/>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</si>
  <si>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</si>
  <si>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</si>
  <si>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</si>
  <si>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</si>
  <si>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</si>
  <si>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</si>
  <si>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</si>
  <si>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</si>
  <si>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</si>
  <si>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</si>
  <si>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</si>
  <si>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</si>
  <si>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</si>
  <si>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</si>
  <si>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</si>
  <si>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</si>
  <si>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</si>
  <si>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</si>
  <si>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</si>
  <si>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</si>
  <si>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</si>
  <si>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</si>
  <si>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sz val="11"/>
        <color theme="1"/>
        <rFont val="Calibri"/>
        <family val="2"/>
        <charset val="204"/>
        <scheme val="minor"/>
      </rPr>
      <t>с (!)</t>
    </r>
    <r>
      <rPr>
        <sz val="11"/>
        <color theme="1"/>
        <rFont val="Calibri"/>
        <family val="2"/>
        <charset val="204"/>
        <scheme val="minor"/>
      </rPr>
      <t xml:space="preserve"> разбивкой по поставщикам</t>
    </r>
  </si>
  <si>
    <r>
      <t xml:space="preserve">Тариф на горячую воду предлагается </t>
    </r>
    <r>
      <rPr>
        <sz val="11"/>
        <color theme="1"/>
        <rFont val="Calibri"/>
        <family val="2"/>
        <charset val="204"/>
        <scheme val="minor"/>
      </rPr>
      <t>без (!)</t>
    </r>
    <r>
      <rPr>
        <sz val="11"/>
        <color theme="1"/>
        <rFont val="Calibri"/>
        <family val="2"/>
        <charset val="204"/>
        <scheme val="minor"/>
      </rPr>
      <t xml:space="preserve"> разбивки на компоненты</t>
    </r>
  </si>
  <si>
    <t>NDS</t>
  </si>
  <si>
    <t>woNDS</t>
  </si>
  <si>
    <t>Тип теплоснабжающей организации</t>
  </si>
  <si>
    <r>
      <rPr>
        <sz val="11"/>
        <color theme="1"/>
        <rFont val="Calibri"/>
        <family val="2"/>
        <charset val="204"/>
        <scheme val="minor"/>
      </rPr>
      <t>Тип организации</t>
    </r>
    <r>
      <rPr>
        <sz val="11"/>
        <color theme="1"/>
        <rFont val="Calibri"/>
        <family val="2"/>
        <charset val="204"/>
        <scheme val="minor"/>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</si>
  <si>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</si>
  <si>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</si>
  <si>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</si>
  <si>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</si>
  <si>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</si>
  <si>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sz val="11"/>
        <color theme="1"/>
        <rFont val="Calibri"/>
        <family val="2"/>
        <charset val="204"/>
        <scheme val="minor"/>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</si>
  <si>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</si>
  <si>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</si>
  <si>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</si>
  <si>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</si>
  <si>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</si>
  <si>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</si>
  <si>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</si>
  <si>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</si>
  <si>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</si>
  <si>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</si>
  <si>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</si>
  <si>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</si>
  <si>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</si>
  <si>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</si>
  <si>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</si>
  <si>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</si>
  <si>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</si>
  <si>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</si>
  <si>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</si>
  <si>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</si>
  <si>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</si>
  <si>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</si>
  <si>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</si>
  <si>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</si>
  <si>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</si>
  <si>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</si>
  <si>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</si>
  <si>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</si>
  <si>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</si>
  <si>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</si>
  <si>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</si>
  <si>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</si>
  <si>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</si>
  <si>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</si>
  <si>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</si>
  <si>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</si>
  <si>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</si>
  <si>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</si>
  <si>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</si>
  <si>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</si>
  <si>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</si>
  <si>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</si>
  <si>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</si>
  <si>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</si>
  <si>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</si>
  <si>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29.11.2022</t>
  </si>
  <si>
    <t>Бежаницкий район</t>
  </si>
  <si>
    <t>Ашевское</t>
  </si>
  <si>
    <t>Бежаницкое</t>
  </si>
  <si>
    <t>Бежаницы</t>
  </si>
  <si>
    <t>Добрывичская волость</t>
  </si>
  <si>
    <t>Кудеверская волость</t>
  </si>
  <si>
    <t>Лющикская волость</t>
  </si>
  <si>
    <t>Полистовское</t>
  </si>
  <si>
    <t>Пореченское</t>
  </si>
  <si>
    <t>Чихачевское</t>
  </si>
  <si>
    <t>Великолукский район</t>
  </si>
  <si>
    <t>Борковская волость</t>
  </si>
  <si>
    <t>Букровская волость</t>
  </si>
  <si>
    <t>Горицкая волость</t>
  </si>
  <si>
    <t>Купуйская волость</t>
  </si>
  <si>
    <t>Лычевская волость</t>
  </si>
  <si>
    <t>Марьинская волость</t>
  </si>
  <si>
    <t>Переслегинская волость</t>
  </si>
  <si>
    <t>Пореченская волость</t>
  </si>
  <si>
    <t>Успенская волость</t>
  </si>
  <si>
    <t>Черпесская волость</t>
  </si>
  <si>
    <t>Шелковская волость</t>
  </si>
  <si>
    <t>Гдовский район</t>
  </si>
  <si>
    <t>Гдов</t>
  </si>
  <si>
    <t>58608101</t>
  </si>
  <si>
    <t>Добручинская волость</t>
  </si>
  <si>
    <t>Первомайская волость</t>
  </si>
  <si>
    <t>Плесновская волость</t>
  </si>
  <si>
    <t>Полновская волость</t>
  </si>
  <si>
    <t>Самолвовская волость</t>
  </si>
  <si>
    <t>Спицинская волость</t>
  </si>
  <si>
    <t>Черневская волость</t>
  </si>
  <si>
    <t>Юшкинская волость</t>
  </si>
  <si>
    <t>Дедовичский район</t>
  </si>
  <si>
    <t>Вязьевская волость</t>
  </si>
  <si>
    <t>Дедовичи</t>
  </si>
  <si>
    <t>Дубишенская волость</t>
  </si>
  <si>
    <t>Пожеревицкая волость</t>
  </si>
  <si>
    <t>Сосонская волость</t>
  </si>
  <si>
    <t>Шелонская волость</t>
  </si>
  <si>
    <t>Дновский район</t>
  </si>
  <si>
    <t>Выскодская волость</t>
  </si>
  <si>
    <t>Гавровская волость</t>
  </si>
  <si>
    <t>Дно</t>
  </si>
  <si>
    <t>Искровская волость</t>
  </si>
  <si>
    <t>Лукомская волость</t>
  </si>
  <si>
    <t>Моринская волость</t>
  </si>
  <si>
    <t>Красногородский район</t>
  </si>
  <si>
    <t>Красногородск</t>
  </si>
  <si>
    <t>Красногородская волость</t>
  </si>
  <si>
    <t>Партизанская волость</t>
  </si>
  <si>
    <t>Пограничная волость</t>
  </si>
  <si>
    <t>Куньинский район</t>
  </si>
  <si>
    <t>Боталовская волость</t>
  </si>
  <si>
    <t>Долговицкая волость</t>
  </si>
  <si>
    <t>Жижицкая волость</t>
  </si>
  <si>
    <t>Каськовская волость</t>
  </si>
  <si>
    <t>Куньинская волость</t>
  </si>
  <si>
    <t>Кунья</t>
  </si>
  <si>
    <t>Назимовская волость</t>
  </si>
  <si>
    <t>Пухновская волость</t>
  </si>
  <si>
    <t>Слепневская волость</t>
  </si>
  <si>
    <t>Ущицкая волость</t>
  </si>
  <si>
    <t>Локнянский район</t>
  </si>
  <si>
    <t>Алексеевская волость</t>
  </si>
  <si>
    <t>Локня</t>
  </si>
  <si>
    <t>Локнянская волость</t>
  </si>
  <si>
    <t>Миритиницкая волость</t>
  </si>
  <si>
    <t>Михайловская волость</t>
  </si>
  <si>
    <t>Подберезинская волость</t>
  </si>
  <si>
    <t>Самолуковская волость</t>
  </si>
  <si>
    <t>Невельский район</t>
  </si>
  <si>
    <t>Артемовская волость</t>
  </si>
  <si>
    <t>Голубоозерская волость</t>
  </si>
  <si>
    <t>Ивановская волость</t>
  </si>
  <si>
    <t>Леховская волость</t>
  </si>
  <si>
    <t>Лобковская волость</t>
  </si>
  <si>
    <t>Невель</t>
  </si>
  <si>
    <t>Новохованская волость</t>
  </si>
  <si>
    <t>Плисская волость</t>
  </si>
  <si>
    <t>Трехалевская волость</t>
  </si>
  <si>
    <t>Туричинская волость</t>
  </si>
  <si>
    <t>Усть-Долысская волость</t>
  </si>
  <si>
    <t>Новоржевский район</t>
  </si>
  <si>
    <t>Барутская волость</t>
  </si>
  <si>
    <t>Вескинская волость</t>
  </si>
  <si>
    <t>Вехнянская волость</t>
  </si>
  <si>
    <t>Выборгская волость</t>
  </si>
  <si>
    <t>Жадрицская волость</t>
  </si>
  <si>
    <t>Макаровская волость</t>
  </si>
  <si>
    <t>Новоржев</t>
  </si>
  <si>
    <t>Новоржевская волость</t>
  </si>
  <si>
    <t>Оршанская волость</t>
  </si>
  <si>
    <t>Стехновская волость</t>
  </si>
  <si>
    <t>Новосокольнический район</t>
  </si>
  <si>
    <t>Бологовская волость</t>
  </si>
  <si>
    <t>Вязовская волость</t>
  </si>
  <si>
    <t>Горожанская волость</t>
  </si>
  <si>
    <t>Маевская волость</t>
  </si>
  <si>
    <t>Насвинская волость</t>
  </si>
  <si>
    <t>Новосокольники</t>
  </si>
  <si>
    <t>Новосокольническая волость</t>
  </si>
  <si>
    <t>Окнийская волость</t>
  </si>
  <si>
    <t>Пригородная волость</t>
  </si>
  <si>
    <t>Руновская волость</t>
  </si>
  <si>
    <t>Опочецкий район</t>
  </si>
  <si>
    <t>Болгатовская</t>
  </si>
  <si>
    <t>Варыгинская волость</t>
  </si>
  <si>
    <t>Глубоковская волость</t>
  </si>
  <si>
    <t>Звонская волость</t>
  </si>
  <si>
    <t>Макушинская волость</t>
  </si>
  <si>
    <t>Матюшкинская волость</t>
  </si>
  <si>
    <t>Опочка</t>
  </si>
  <si>
    <t>Островский район</t>
  </si>
  <si>
    <t>Бережанская волость</t>
  </si>
  <si>
    <t>Волковская волость</t>
  </si>
  <si>
    <t>Воронцовская волость</t>
  </si>
  <si>
    <t>Горайская волость</t>
  </si>
  <si>
    <t>Городищенская волость</t>
  </si>
  <si>
    <t>Остров</t>
  </si>
  <si>
    <t>Островская волость</t>
  </si>
  <si>
    <t>Шиковская волость</t>
  </si>
  <si>
    <t>Палкинский район</t>
  </si>
  <si>
    <t>Васильевская волость</t>
  </si>
  <si>
    <t>Качановская волость</t>
  </si>
  <si>
    <t>Новоуситовская волость</t>
  </si>
  <si>
    <t>Палкино</t>
  </si>
  <si>
    <t>Палкинская волость</t>
  </si>
  <si>
    <t>Родовская волость</t>
  </si>
  <si>
    <t>Черская волость</t>
  </si>
  <si>
    <t>Печорский район</t>
  </si>
  <si>
    <t>Изборская волость</t>
  </si>
  <si>
    <t>Круппская волость</t>
  </si>
  <si>
    <t>Кулейская волость</t>
  </si>
  <si>
    <t>Лавровская волость</t>
  </si>
  <si>
    <t>Новоизборская волость</t>
  </si>
  <si>
    <t>Паниковская волость</t>
  </si>
  <si>
    <t>Печоры</t>
  </si>
  <si>
    <t>Плюсский район</t>
  </si>
  <si>
    <t>Заплюсье</t>
  </si>
  <si>
    <t>Запольская волость</t>
  </si>
  <si>
    <t>Лядская волость</t>
  </si>
  <si>
    <t>Плюсса</t>
  </si>
  <si>
    <t>Плюсская волость</t>
  </si>
  <si>
    <t>Порховский район</t>
  </si>
  <si>
    <t>Верхнемостская волость</t>
  </si>
  <si>
    <t>Дубровенская волость</t>
  </si>
  <si>
    <t>Красноармейская волость</t>
  </si>
  <si>
    <t>Логовинская волость</t>
  </si>
  <si>
    <t>Павская волость</t>
  </si>
  <si>
    <t>Полонская волость</t>
  </si>
  <si>
    <t>Порхов</t>
  </si>
  <si>
    <t>Славковская волость</t>
  </si>
  <si>
    <t>Туготинская волость</t>
  </si>
  <si>
    <t>Псковский район</t>
  </si>
  <si>
    <t>Ершовская волость</t>
  </si>
  <si>
    <t>Завеличенская волость</t>
  </si>
  <si>
    <t>Карамышевская волость</t>
  </si>
  <si>
    <t>Краснопрудская волость</t>
  </si>
  <si>
    <t>Логозовская волость</t>
  </si>
  <si>
    <t>Межселенная территория Псковского муниципального района, включающая территорию Залитских островов (о им Залита, о Талабенец, о им Белова)</t>
  </si>
  <si>
    <t>Писковическая волость</t>
  </si>
  <si>
    <t>Середкинская волость</t>
  </si>
  <si>
    <t>Торошинская волость</t>
  </si>
  <si>
    <t>Тямшанская волость</t>
  </si>
  <si>
    <t>Ядровская волость</t>
  </si>
  <si>
    <t>Пустошкинский район</t>
  </si>
  <si>
    <t>Алольская волость</t>
  </si>
  <si>
    <t>Гультяевская волость</t>
  </si>
  <si>
    <t>Забельская волость</t>
  </si>
  <si>
    <t>Пустошка</t>
  </si>
  <si>
    <t>Щукинская волость</t>
  </si>
  <si>
    <t>Пушкиногорский район</t>
  </si>
  <si>
    <t>58651000</t>
  </si>
  <si>
    <t>Велейская волость</t>
  </si>
  <si>
    <t>Новгородкинская волость</t>
  </si>
  <si>
    <t>Полянская волость</t>
  </si>
  <si>
    <t>Пушкиногорье</t>
  </si>
  <si>
    <t>58651152</t>
  </si>
  <si>
    <t>Пыталовский район</t>
  </si>
  <si>
    <t>Вышгородская волость</t>
  </si>
  <si>
    <t>Линовская волость</t>
  </si>
  <si>
    <t>Носовская волость</t>
  </si>
  <si>
    <t>Пыталово</t>
  </si>
  <si>
    <t>Скадинская волость</t>
  </si>
  <si>
    <t>Тулинская волость</t>
  </si>
  <si>
    <t>Утроинская волость</t>
  </si>
  <si>
    <t>Себежский район</t>
  </si>
  <si>
    <t>Бояриновская волость</t>
  </si>
  <si>
    <t>Идрица</t>
  </si>
  <si>
    <t>Красная волость</t>
  </si>
  <si>
    <t>Максютинская волость</t>
  </si>
  <si>
    <t>Мостищенская волость</t>
  </si>
  <si>
    <t>Себеж</t>
  </si>
  <si>
    <t>Себежское</t>
  </si>
  <si>
    <t>Сосновый бор</t>
  </si>
  <si>
    <t>Струго-Красненский район</t>
  </si>
  <si>
    <t>Новосельская волость</t>
  </si>
  <si>
    <t>Сиковицкая волость</t>
  </si>
  <si>
    <t>Струги Красные</t>
  </si>
  <si>
    <t>Хрединская волость</t>
  </si>
  <si>
    <t>Цапельская волость</t>
  </si>
  <si>
    <t>Усвятский район</t>
  </si>
  <si>
    <t>Калошинская волость</t>
  </si>
  <si>
    <t>Усвятская волость</t>
  </si>
  <si>
    <t>Усвяты</t>
  </si>
  <si>
    <t>Церковищенская волость</t>
  </si>
  <si>
    <t>город Великие Луки</t>
  </si>
  <si>
    <t>город Псков</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</si>
  <si>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</si>
  <si>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</si>
  <si>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</si>
  <si>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</si>
  <si>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</si>
  <si>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</si>
  <si>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</si>
  <si>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</si>
  <si>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</si>
  <si>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</si>
  <si>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</si>
  <si>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</si>
  <si>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</si>
  <si>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</si>
  <si>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</si>
  <si>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01.12.2022</t>
  </si>
  <si>
    <t>31.12.2023</t>
  </si>
  <si>
    <t>REGION_ID</t>
  </si>
  <si>
    <t>REGION_NAME</t>
  </si>
  <si>
    <t>RST_ORG_ID</t>
  </si>
  <si>
    <t>ORG_NAME</t>
  </si>
  <si>
    <t>INN_NAME</t>
  </si>
  <si>
    <t>KPP_NAME</t>
  </si>
  <si>
    <t>ORG_START_DATE</t>
  </si>
  <si>
    <t>ORG_END_DATE</t>
  </si>
  <si>
    <t>2613</t>
  </si>
  <si>
    <t>30335229</t>
  </si>
  <si>
    <t>АО "ГУ ЖКХ"</t>
  </si>
  <si>
    <t>5116000922</t>
  </si>
  <si>
    <t>770401001</t>
  </si>
  <si>
    <t>26359306</t>
  </si>
  <si>
    <t>АО "ДСК"</t>
  </si>
  <si>
    <t>6027013093</t>
  </si>
  <si>
    <t>602701001</t>
  </si>
  <si>
    <t>11-08-1999 00:00:00</t>
  </si>
  <si>
    <t>28815930</t>
  </si>
  <si>
    <t>АО "Нева Энергия"</t>
  </si>
  <si>
    <t>7802312374</t>
  </si>
  <si>
    <t>780201001</t>
  </si>
  <si>
    <t>17-12-2004 00:00:00</t>
  </si>
  <si>
    <t>26412458</t>
  </si>
  <si>
    <t>АО "ПСКОВМОЛКОМБИНАТ"</t>
  </si>
  <si>
    <t>6027022274</t>
  </si>
  <si>
    <t>27-06-2001 00:00:00</t>
  </si>
  <si>
    <t>27250262</t>
  </si>
  <si>
    <t>АО "РЭУ"</t>
  </si>
  <si>
    <t>7714783092</t>
  </si>
  <si>
    <t>602743002</t>
  </si>
  <si>
    <t>31-08-2010 00:00:00</t>
  </si>
  <si>
    <t>26828034</t>
  </si>
  <si>
    <t>АО "РЭУ" филиал "Санкт-Петербургский"</t>
  </si>
  <si>
    <t>783943001</t>
  </si>
  <si>
    <t>26359247</t>
  </si>
  <si>
    <t>БЕЖАНИЦКОЕ МП "ЖИЛКОММУНСЕРВИС"</t>
  </si>
  <si>
    <t>6001003005</t>
  </si>
  <si>
    <t>600101001</t>
  </si>
  <si>
    <t>16-07-1998 00:00:00</t>
  </si>
  <si>
    <t>30891354</t>
  </si>
  <si>
    <t>ГБУ ПО "ПСКОВАТОДОР"</t>
  </si>
  <si>
    <t>6027143462</t>
  </si>
  <si>
    <t>04-07-2012 00:00:00</t>
  </si>
  <si>
    <t>26374478</t>
  </si>
  <si>
    <t>ГБУСО "Красногородский дом-интернат"</t>
  </si>
  <si>
    <t>6006000696</t>
  </si>
  <si>
    <t>600601001</t>
  </si>
  <si>
    <t>08-12-2000 00:00:00</t>
  </si>
  <si>
    <t>26621276</t>
  </si>
  <si>
    <t>ГБУСО "Опочецкий дом-интернат"</t>
  </si>
  <si>
    <t>6012000711</t>
  </si>
  <si>
    <t>601201001</t>
  </si>
  <si>
    <t>06-11-2002 00:00:00</t>
  </si>
  <si>
    <t>26359309</t>
  </si>
  <si>
    <t>ГП ПО "ПСКОВПАССАЖИРАВТОТРАНС"</t>
  </si>
  <si>
    <t>6027023616</t>
  </si>
  <si>
    <t>28-07-1995 00:00:00</t>
  </si>
  <si>
    <t>26359300</t>
  </si>
  <si>
    <t>ЗАО "ЗЭТО"</t>
  </si>
  <si>
    <t>6025017624</t>
  </si>
  <si>
    <t>602501001</t>
  </si>
  <si>
    <t>01-09-1999 00:00:00</t>
  </si>
  <si>
    <t>26374484</t>
  </si>
  <si>
    <t>ЛПУ "Санаторий "Голубые озера"</t>
  </si>
  <si>
    <t>6009001218</t>
  </si>
  <si>
    <t>600901001</t>
  </si>
  <si>
    <t>03-03-1994 00:00:00</t>
  </si>
  <si>
    <t>26359283</t>
  </si>
  <si>
    <t>ЛПУ "Санаторий "Хилово"</t>
  </si>
  <si>
    <t>6017009683</t>
  </si>
  <si>
    <t>601701001</t>
  </si>
  <si>
    <t>17-07-2003 00:00:00</t>
  </si>
  <si>
    <t>28511268</t>
  </si>
  <si>
    <t>ЛПУ "Санаторий "Череха"</t>
  </si>
  <si>
    <t>6018007417</t>
  </si>
  <si>
    <t>02-10-2002 00:00:00</t>
  </si>
  <si>
    <t>28869269</t>
  </si>
  <si>
    <t>МП "КОМУСЛУГИ"</t>
  </si>
  <si>
    <t>6037006747</t>
  </si>
  <si>
    <t>603701001</t>
  </si>
  <si>
    <t>05-12-2014 00:00:00</t>
  </si>
  <si>
    <t>28274942</t>
  </si>
  <si>
    <t>МП "ПЛЮССАТЕПЛОРЕСУРС"</t>
  </si>
  <si>
    <t>6016005260</t>
  </si>
  <si>
    <t>601601001</t>
  </si>
  <si>
    <t>30-08-2013 00:00:00</t>
  </si>
  <si>
    <t>26374494</t>
  </si>
  <si>
    <t>МП "Печорские теплосети"</t>
  </si>
  <si>
    <t>6015006790</t>
  </si>
  <si>
    <t>601501001</t>
  </si>
  <si>
    <t>19-01-2005 00:00:00</t>
  </si>
  <si>
    <t>26359287</t>
  </si>
  <si>
    <t>МП "Пустошкинские теплосети"</t>
  </si>
  <si>
    <t>6019001601</t>
  </si>
  <si>
    <t>601901001</t>
  </si>
  <si>
    <t>08-11-1994 00:00:00</t>
  </si>
  <si>
    <t>26359290</t>
  </si>
  <si>
    <t>МП "Пыталовские теплосети"</t>
  </si>
  <si>
    <t>6021005956</t>
  </si>
  <si>
    <t>602101001</t>
  </si>
  <si>
    <t>24-05-2005 00:00:00</t>
  </si>
  <si>
    <t>31063581</t>
  </si>
  <si>
    <t>МП "Смуравьево"</t>
  </si>
  <si>
    <t>6003006900</t>
  </si>
  <si>
    <t>600301001</t>
  </si>
  <si>
    <t>25-12-2015 00:00:00</t>
  </si>
  <si>
    <t>26359295</t>
  </si>
  <si>
    <t>МП "Струго-Красненские тепловые сети"</t>
  </si>
  <si>
    <t>6023004122</t>
  </si>
  <si>
    <t>602301001</t>
  </si>
  <si>
    <t>27300820</t>
  </si>
  <si>
    <t>МП "Теплосервис"</t>
  </si>
  <si>
    <t>6003006058</t>
  </si>
  <si>
    <t>27-10-2010 00:00:00</t>
  </si>
  <si>
    <t>26374474</t>
  </si>
  <si>
    <t>МП "ЧПКХ"</t>
  </si>
  <si>
    <t>6003003963</t>
  </si>
  <si>
    <t>25-07-2001 00:00:00</t>
  </si>
  <si>
    <t>30335546</t>
  </si>
  <si>
    <t>МП "Энергоресурс"</t>
  </si>
  <si>
    <t>6010004206</t>
  </si>
  <si>
    <t>601001001</t>
  </si>
  <si>
    <t>22-07-2011 00:00:00</t>
  </si>
  <si>
    <t>26359311</t>
  </si>
  <si>
    <t>МП Г.ПСКОВА  "ПТС"</t>
  </si>
  <si>
    <t>6027044260</t>
  </si>
  <si>
    <t>02-07-1997 00:00:00</t>
  </si>
  <si>
    <t>26359254</t>
  </si>
  <si>
    <t>МП ЖКХ Дедовичского района</t>
  </si>
  <si>
    <t>6004000250</t>
  </si>
  <si>
    <t>600401001</t>
  </si>
  <si>
    <t>19-02-1993 00:00:00</t>
  </si>
  <si>
    <t>26374503</t>
  </si>
  <si>
    <t>МП ЖКХ Пушкиногорского района</t>
  </si>
  <si>
    <t>6020004195</t>
  </si>
  <si>
    <t>602001001</t>
  </si>
  <si>
    <t>25-12-1996 00:00:00</t>
  </si>
  <si>
    <t>26359266</t>
  </si>
  <si>
    <t>МУП  "Невельские теплосети"</t>
  </si>
  <si>
    <t>6009006223</t>
  </si>
  <si>
    <t>23-05-2005 00:00:00</t>
  </si>
  <si>
    <t>26359274</t>
  </si>
  <si>
    <t>МУП  "Теплоэнерго"</t>
  </si>
  <si>
    <t>6012006833</t>
  </si>
  <si>
    <t>17-01-2006 00:00:00</t>
  </si>
  <si>
    <t>30479104</t>
  </si>
  <si>
    <t>МУП "ДНОВСКАЯ ТЕПЛОСНАБЖАЮЩАЯ ОРГАНИЗАЦИЯ"</t>
  </si>
  <si>
    <t>6005003870</t>
  </si>
  <si>
    <t>600501001</t>
  </si>
  <si>
    <t>01-04-2016 00:00:00</t>
  </si>
  <si>
    <t>31214737</t>
  </si>
  <si>
    <t>МУП "ЖКХ" Островского района</t>
  </si>
  <si>
    <t>6013009121</t>
  </si>
  <si>
    <t>601301001</t>
  </si>
  <si>
    <t>19-10-2018 00:00:00</t>
  </si>
  <si>
    <t>26359269</t>
  </si>
  <si>
    <t>МУП "Искра"</t>
  </si>
  <si>
    <t>6011000606</t>
  </si>
  <si>
    <t>601101001</t>
  </si>
  <si>
    <t>05-02-1992 00:00:00</t>
  </si>
  <si>
    <t>26374480</t>
  </si>
  <si>
    <t>МУП "КОММУНСЕРВИС"</t>
  </si>
  <si>
    <t>6007002960</t>
  </si>
  <si>
    <t>600701001</t>
  </si>
  <si>
    <t>13-10-2005 00:00:00</t>
  </si>
  <si>
    <t>26374510</t>
  </si>
  <si>
    <t>МУП "Комфорт"</t>
  </si>
  <si>
    <t>6022009311</t>
  </si>
  <si>
    <t>602201001</t>
  </si>
  <si>
    <t>17-10-2007 00:00:00</t>
  </si>
  <si>
    <t>31517488</t>
  </si>
  <si>
    <t>МУП "Красногородские теплосети"</t>
  </si>
  <si>
    <t>6006002735</t>
  </si>
  <si>
    <t>18-06-2021 00:00:00</t>
  </si>
  <si>
    <t>26374481</t>
  </si>
  <si>
    <t>МУП "ЛОКНЯНСКОЕ ЖКХ"</t>
  </si>
  <si>
    <t>6008002667</t>
  </si>
  <si>
    <t>600801001</t>
  </si>
  <si>
    <t>30-06-2003 00:00:00</t>
  </si>
  <si>
    <t>26374493</t>
  </si>
  <si>
    <t>МУП "Палкинская ПМК"</t>
  </si>
  <si>
    <t>6014002810</t>
  </si>
  <si>
    <t>601401001</t>
  </si>
  <si>
    <t>03-03-2003 00:00:00</t>
  </si>
  <si>
    <t>28979851</t>
  </si>
  <si>
    <t>МУП "Райэнергоремонт" Великолукского района</t>
  </si>
  <si>
    <t>6002011471</t>
  </si>
  <si>
    <t>600201001</t>
  </si>
  <si>
    <t>12-07-2011 00:00:00</t>
  </si>
  <si>
    <t>28942317</t>
  </si>
  <si>
    <t>МУП "Сервис"</t>
  </si>
  <si>
    <t>6016003985</t>
  </si>
  <si>
    <t>19-11-2002 00:00:00</t>
  </si>
  <si>
    <t>26402514</t>
  </si>
  <si>
    <t>МУП "ТЕПЛОВЫЕ СЕТИ" Г. ВЕЛИКИЕ ЛУКИ</t>
  </si>
  <si>
    <t>6025006630</t>
  </si>
  <si>
    <t>05-08-2003 00:00:00</t>
  </si>
  <si>
    <t>26359273</t>
  </si>
  <si>
    <t>МУП "Теплоресурс"</t>
  </si>
  <si>
    <t>6012006826</t>
  </si>
  <si>
    <t>26359293</t>
  </si>
  <si>
    <t>МУП Себежского района "Теплоэнергия"</t>
  </si>
  <si>
    <t>6022008910</t>
  </si>
  <si>
    <t>06-02-2006 00:00:00</t>
  </si>
  <si>
    <t>26374512</t>
  </si>
  <si>
    <t>МУП Усвятского района "Коммунхоз"</t>
  </si>
  <si>
    <t>6024000152</t>
  </si>
  <si>
    <t>602401001</t>
  </si>
  <si>
    <t>25-12-2002 00:00:00</t>
  </si>
  <si>
    <t>26631832</t>
  </si>
  <si>
    <t>ОАО "ПСКОВАВИА"</t>
  </si>
  <si>
    <t>6027084249</t>
  </si>
  <si>
    <t>06-09-2004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</si>
  <si>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</si>
  <si>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</si>
  <si>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</si>
  <si>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</si>
  <si>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</si>
  <si>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26412673</t>
  </si>
  <si>
    <t>ОАО "РЖД" (филиал  Октябрьская дирекция по эксплуатации зданий и сооружений - структурное подразделение Октябрьской железной дороги)</t>
  </si>
  <si>
    <t>01-10-2003 00:00:00</t>
  </si>
  <si>
    <t>26359281</t>
  </si>
  <si>
    <t>ОАО "Уют"</t>
  </si>
  <si>
    <t>6017003730</t>
  </si>
  <si>
    <t>22-04-1997 00:00:00</t>
  </si>
  <si>
    <t>26359280</t>
  </si>
  <si>
    <t>ОАО Маслосырзавод "Порховский"</t>
  </si>
  <si>
    <t>6017000828</t>
  </si>
  <si>
    <t>30-10-2002 00:00:00</t>
  </si>
  <si>
    <t>31005418</t>
  </si>
  <si>
    <t>ООО  "А2 Энергия"</t>
  </si>
  <si>
    <t>6037009138</t>
  </si>
  <si>
    <t>31-10-2017 00:00:00</t>
  </si>
  <si>
    <t>26359301</t>
  </si>
  <si>
    <t>ООО "ВЕЛИКИЕ ЛУКИ-ЗЕРНОПРОДУКТ"</t>
  </si>
  <si>
    <t>6025019646</t>
  </si>
  <si>
    <t>18-04-2001 00:00:00</t>
  </si>
  <si>
    <t>30850915</t>
  </si>
  <si>
    <t>ООО "ГазРесурс"</t>
  </si>
  <si>
    <t>6027140101</t>
  </si>
  <si>
    <t>26-12-2011 00:00:00</t>
  </si>
  <si>
    <t>26374486</t>
  </si>
  <si>
    <t>ООО "Заря"</t>
  </si>
  <si>
    <t>6009005533</t>
  </si>
  <si>
    <t>03-12-2001 00:00:00</t>
  </si>
  <si>
    <t>30804766</t>
  </si>
  <si>
    <t>ООО "Котельная № 13"</t>
  </si>
  <si>
    <t>6025040197</t>
  </si>
  <si>
    <t>24-04-2013 00:00:00</t>
  </si>
  <si>
    <t>28985452</t>
  </si>
  <si>
    <t>ООО "МОСТ"</t>
  </si>
  <si>
    <t>6025006534</t>
  </si>
  <si>
    <t>26-12-2002 00:00:00</t>
  </si>
  <si>
    <t>26359257</t>
  </si>
  <si>
    <t>ООО "Мелиоратор"</t>
  </si>
  <si>
    <t>6006002693</t>
  </si>
  <si>
    <t>28-03-2017 00:00:00</t>
  </si>
  <si>
    <t>26359285</t>
  </si>
  <si>
    <t>ООО "Псковсельхозэнерго"</t>
  </si>
  <si>
    <t>6027178602</t>
  </si>
  <si>
    <t>21-03-2017 00:00:00</t>
  </si>
  <si>
    <t>29647203</t>
  </si>
  <si>
    <t>ООО "РУС-СЕРВИС"</t>
  </si>
  <si>
    <t>6022008251</t>
  </si>
  <si>
    <t>25-03-2004 00:00:00</t>
  </si>
  <si>
    <t>31519566</t>
  </si>
  <si>
    <t>ООО "Теплый Остров"</t>
  </si>
  <si>
    <t>6013009241</t>
  </si>
  <si>
    <t>03-12-2019 00:00:00</t>
  </si>
  <si>
    <t>26412650</t>
  </si>
  <si>
    <t>ООО «ГАЗПРОМ ТЕПЛОЭНЕРГО ПСКОВ»</t>
  </si>
  <si>
    <t>6027069804</t>
  </si>
  <si>
    <t>16-10-2002 00:00:00</t>
  </si>
  <si>
    <t>30414238</t>
  </si>
  <si>
    <t>Обособленное подразделение "Псковское" АО "ГУ ЖКХ"</t>
  </si>
  <si>
    <t>602745001</t>
  </si>
  <si>
    <t>12-10-2015 00:00:00</t>
  </si>
  <si>
    <t>26371467</t>
  </si>
  <si>
    <t>ПАО "ОГК-2"</t>
  </si>
  <si>
    <t>2607018122</t>
  </si>
  <si>
    <t>600402001</t>
  </si>
  <si>
    <t>25-07-2006 00:00:00</t>
  </si>
  <si>
    <t>26359282</t>
  </si>
  <si>
    <t>Порховское МП ТС и К</t>
  </si>
  <si>
    <t>6017007510</t>
  </si>
  <si>
    <t>23-02-2001 00:00:00</t>
  </si>
  <si>
    <t>26759130</t>
  </si>
  <si>
    <t>СПК (колхоз) "Передовик"</t>
  </si>
  <si>
    <t>6018001140</t>
  </si>
  <si>
    <t>601801001</t>
  </si>
  <si>
    <t>30-11-1992 00:00:00</t>
  </si>
  <si>
    <t>26359268</t>
  </si>
  <si>
    <t>Сельскохозяйственный производственный кооператив - колхоз "Родина"</t>
  </si>
  <si>
    <t>6011000518</t>
  </si>
  <si>
    <t>29-12-2000 00:00:00</t>
  </si>
  <si>
    <t>26374504</t>
  </si>
  <si>
    <t>УОиО  "Пушкиногорье"</t>
  </si>
  <si>
    <t>6020004685</t>
  </si>
  <si>
    <t>16-07-2001 00:00:00</t>
  </si>
  <si>
    <t>31442807</t>
  </si>
  <si>
    <t>ФГКУ "ПУ ФСБ России по Псковской области"</t>
  </si>
  <si>
    <t>6027089582</t>
  </si>
  <si>
    <t>26412461</t>
  </si>
  <si>
    <t>ФКУ ИК - 4 УФСИН России по Псковской области</t>
  </si>
  <si>
    <t>6018000299</t>
  </si>
  <si>
    <t>30-08-1993 00:00:00</t>
  </si>
  <si>
    <t>30941480</t>
  </si>
  <si>
    <t>Филиал ФГБУ "ЦЖКУ" Минобороны России по ЗВО</t>
  </si>
  <si>
    <t>7729314745</t>
  </si>
  <si>
    <t>784243001</t>
  </si>
  <si>
    <t>WARM</t>
  </si>
  <si>
    <t>Комитет по тарифам и энергетике Псковской области</t>
  </si>
  <si>
    <t>23.11.2022</t>
  </si>
  <si>
    <t>№163-т от 23.11.2022; №212-т от 23.11.2022</t>
  </si>
  <si>
    <t>https://tarif.pskov.ru/deystvuyushchie-tarify/teplosnabzhenie</t>
  </si>
  <si>
    <t>194044, г. Санкт-Перербург, Зеленков пер., д. 7а, литер Б</t>
  </si>
  <si>
    <t>Ладонкин Антон Николаевич</t>
  </si>
  <si>
    <t>Рейман Ольга Викторовна</t>
  </si>
  <si>
    <t>экономист</t>
  </si>
  <si>
    <t>8-(81131)-2-17-53</t>
  </si>
  <si>
    <t>olga.reiman@yandex.ru</t>
  </si>
  <si>
    <t>О</t>
  </si>
  <si>
    <t>Гдовский район, Гдов (58608101);</t>
  </si>
  <si>
    <t>Пушкиногорский район, Пушкиногорье (58651152);</t>
  </si>
  <si>
    <t>Пушкиногорский район, Пушкиногорский район (58651000);</t>
  </si>
  <si>
    <t>Производство тепловой энергии. Некомбинированная выработка; Передача. Тепловая энергия; Сбыт. Тепловая энергия</t>
  </si>
  <si>
    <t>Тариф на тепловую энергию</t>
  </si>
  <si>
    <t>1.1.2</t>
  </si>
  <si>
    <t>Договор Гдов</t>
  </si>
  <si>
    <t>Договор Пушкинские Горы</t>
  </si>
  <si>
    <t>https://portal.eias.ru/Portal/DownloadPage.aspx?type=12&amp;guid=465d2b15-af9f-41b7-a80e-bc65cd347f5a</t>
  </si>
  <si>
    <t>https://portal.eias.ru/Portal/DownloadPage.aspx?type=12&amp;guid=07fde085-a5ee-4844-a313-d698e567cf39</t>
  </si>
  <si>
    <t>Тарифы для г.Гдов установлены приказом №163-т от 23.11.2022</t>
  </si>
  <si>
    <t>Тарифы для Пушкиногорского района установлены приказом №212-т от 23.11.2022</t>
  </si>
  <si>
    <t>30.11.22 13:10:37</t>
  </si>
</sst>
</file>

<file path=xl/styles.xml><?xml version="1.0" encoding="utf-8"?>
<styleSheet xmlns="http://schemas.openxmlformats.org/spreadsheetml/2006/main">
  <fonts count="18">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
    <xf numFmtId="0" fontId="0" fillId="0" borderId="0" xfId="0"/>
    <xf numFmtId="0" fontId="0" fillId="0" borderId="0" xfId="0"/>
    <xf numFmtId="22" fontId="0" fillId="0" borderId="0" xfId="0" applyNumberFormat="1"/>
    <xf numFmtId="49" fontId="0" fillId="0" borderId="0" xfId="0" applyNumberFormat="1"/>
    <xf numFmtId="0" fontId="0" fillId="0" borderId="0" xfId="0" applyNumberFormat="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xmlns=""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xmlns=""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xmlns=""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xmlns=""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43</xdr:row>
      <xdr:rowOff>0</xdr:rowOff>
    </xdr:from>
    <xdr:to>
      <xdr:col>21</xdr:col>
      <xdr:colOff>228600</xdr:colOff>
      <xdr:row>43</xdr:row>
      <xdr:rowOff>190500</xdr:rowOff>
    </xdr:to>
    <xdr:grpSp>
      <xdr:nvGrpSpPr>
        <xdr:cNvPr id="4" name="shCalendar" hidden="1"/>
        <xdr:cNvGrpSpPr>
          <a:grpSpLocks/>
        </xdr:cNvGrpSpPr>
      </xdr:nvGrpSpPr>
      <xdr:grpSpPr bwMode="auto">
        <a:xfrm>
          <a:off x="8408194" y="7286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29475" y="2893219"/>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68350" y="916781"/>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35</xdr:row>
      <xdr:rowOff>2</xdr:rowOff>
    </xdr:from>
    <xdr:to>
      <xdr:col>4</xdr:col>
      <xdr:colOff>3343276</xdr:colOff>
      <xdr:row>36</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5_2">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49</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List06_2">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0" max="257" width="0" hidden="1" customWidth="1"/>
    <col min="258" max="258" width="3.7109375" customWidth="1"/>
    <col min="259" max="259" width="3.85546875" customWidth="1"/>
    <col min="260" max="260" width="3.7109375" customWidth="1"/>
    <col min="261" max="261" width="12.7109375" customWidth="1"/>
    <col min="262" max="262" width="52.7109375" customWidth="1"/>
    <col min="263" max="266" width="0" hidden="1" customWidth="1"/>
    <col min="267" max="267" width="12.28515625" customWidth="1"/>
    <col min="268" max="268" width="6.42578125" customWidth="1"/>
    <col min="269" max="269" width="12.28515625" customWidth="1"/>
    <col min="270" max="270" width="0" hidden="1" customWidth="1"/>
    <col min="271" max="271" width="3.7109375" customWidth="1"/>
    <col min="272" max="272" width="11.140625" bestFit="1" customWidth="1"/>
    <col min="275" max="275" width="11.140625" customWidth="1"/>
    <col min="506" max="513" width="0" hidden="1" customWidth="1"/>
    <col min="514" max="514" width="3.7109375" customWidth="1"/>
    <col min="515" max="515" width="3.85546875" customWidth="1"/>
    <col min="516" max="516" width="3.7109375" customWidth="1"/>
    <col min="517" max="517" width="12.7109375" customWidth="1"/>
    <col min="518" max="518" width="52.7109375" customWidth="1"/>
    <col min="519" max="522" width="0" hidden="1" customWidth="1"/>
    <col min="523" max="523" width="12.28515625" customWidth="1"/>
    <col min="524" max="524" width="6.42578125" customWidth="1"/>
    <col min="525" max="525" width="12.28515625" customWidth="1"/>
    <col min="526" max="526" width="0" hidden="1" customWidth="1"/>
    <col min="527" max="527" width="3.7109375" customWidth="1"/>
    <col min="528" max="528" width="11.140625" bestFit="1" customWidth="1"/>
    <col min="531" max="531" width="11.140625" customWidth="1"/>
    <col min="762" max="769" width="0" hidden="1" customWidth="1"/>
    <col min="770" max="770" width="3.7109375" customWidth="1"/>
    <col min="771" max="771" width="3.85546875" customWidth="1"/>
    <col min="772" max="772" width="3.7109375" customWidth="1"/>
    <col min="773" max="773" width="12.7109375" customWidth="1"/>
    <col min="774" max="774" width="52.7109375" customWidth="1"/>
    <col min="775" max="778" width="0" hidden="1" customWidth="1"/>
    <col min="779" max="779" width="12.28515625" customWidth="1"/>
    <col min="780" max="780" width="6.42578125" customWidth="1"/>
    <col min="781" max="781" width="12.28515625" customWidth="1"/>
    <col min="782" max="782" width="0" hidden="1" customWidth="1"/>
    <col min="783" max="783" width="3.7109375" customWidth="1"/>
    <col min="784" max="784" width="11.140625" bestFit="1" customWidth="1"/>
    <col min="787" max="787" width="11.140625" customWidth="1"/>
    <col min="1018" max="1025" width="0" hidden="1" customWidth="1"/>
    <col min="1026" max="1026" width="3.7109375" customWidth="1"/>
    <col min="1027" max="1027" width="3.85546875" customWidth="1"/>
    <col min="1028" max="1028" width="3.7109375" customWidth="1"/>
    <col min="1029" max="1029" width="12.7109375" customWidth="1"/>
    <col min="1030" max="1030" width="52.7109375" customWidth="1"/>
    <col min="1031" max="1034" width="0" hidden="1" customWidth="1"/>
    <col min="1035" max="1035" width="12.28515625" customWidth="1"/>
    <col min="1036" max="1036" width="6.42578125" customWidth="1"/>
    <col min="1037" max="1037" width="12.28515625" customWidth="1"/>
    <col min="1038" max="1038" width="0" hidden="1" customWidth="1"/>
    <col min="1039" max="1039" width="3.7109375" customWidth="1"/>
    <col min="1040" max="1040" width="11.140625" bestFit="1" customWidth="1"/>
    <col min="1043" max="1043" width="11.140625" customWidth="1"/>
    <col min="1274" max="1281" width="0" hidden="1" customWidth="1"/>
    <col min="1282" max="1282" width="3.7109375" customWidth="1"/>
    <col min="1283" max="1283" width="3.85546875" customWidth="1"/>
    <col min="1284" max="1284" width="3.7109375" customWidth="1"/>
    <col min="1285" max="1285" width="12.7109375" customWidth="1"/>
    <col min="1286" max="1286" width="52.7109375" customWidth="1"/>
    <col min="1287" max="1290" width="0" hidden="1" customWidth="1"/>
    <col min="1291" max="1291" width="12.28515625" customWidth="1"/>
    <col min="1292" max="1292" width="6.42578125" customWidth="1"/>
    <col min="1293" max="1293" width="12.28515625" customWidth="1"/>
    <col min="1294" max="1294" width="0" hidden="1" customWidth="1"/>
    <col min="1295" max="1295" width="3.7109375" customWidth="1"/>
    <col min="1296" max="1296" width="11.140625" bestFit="1" customWidth="1"/>
    <col min="1299" max="1299" width="11.140625" customWidth="1"/>
    <col min="1530" max="1537" width="0" hidden="1" customWidth="1"/>
    <col min="1538" max="1538" width="3.7109375" customWidth="1"/>
    <col min="1539" max="1539" width="3.85546875" customWidth="1"/>
    <col min="1540" max="1540" width="3.7109375" customWidth="1"/>
    <col min="1541" max="1541" width="12.7109375" customWidth="1"/>
    <col min="1542" max="1542" width="52.7109375" customWidth="1"/>
    <col min="1543" max="1546" width="0" hidden="1" customWidth="1"/>
    <col min="1547" max="1547" width="12.28515625" customWidth="1"/>
    <col min="1548" max="1548" width="6.42578125" customWidth="1"/>
    <col min="1549" max="1549" width="12.28515625" customWidth="1"/>
    <col min="1550" max="1550" width="0" hidden="1" customWidth="1"/>
    <col min="1551" max="1551" width="3.7109375" customWidth="1"/>
    <col min="1552" max="1552" width="11.140625" bestFit="1" customWidth="1"/>
    <col min="1555" max="1555" width="11.140625" customWidth="1"/>
    <col min="1786" max="1793" width="0" hidden="1" customWidth="1"/>
    <col min="1794" max="1794" width="3.7109375" customWidth="1"/>
    <col min="1795" max="1795" width="3.85546875" customWidth="1"/>
    <col min="1796" max="1796" width="3.7109375" customWidth="1"/>
    <col min="1797" max="1797" width="12.7109375" customWidth="1"/>
    <col min="1798" max="1798" width="52.7109375" customWidth="1"/>
    <col min="1799" max="1802" width="0" hidden="1" customWidth="1"/>
    <col min="1803" max="1803" width="12.28515625" customWidth="1"/>
    <col min="1804" max="1804" width="6.42578125" customWidth="1"/>
    <col min="1805" max="1805" width="12.28515625" customWidth="1"/>
    <col min="1806" max="1806" width="0" hidden="1" customWidth="1"/>
    <col min="1807" max="1807" width="3.7109375" customWidth="1"/>
    <col min="1808" max="1808" width="11.140625" bestFit="1" customWidth="1"/>
    <col min="1811" max="1811" width="11.140625" customWidth="1"/>
    <col min="2042" max="2049" width="0" hidden="1" customWidth="1"/>
    <col min="2050" max="2050" width="3.7109375" customWidth="1"/>
    <col min="2051" max="2051" width="3.85546875" customWidth="1"/>
    <col min="2052" max="2052" width="3.7109375" customWidth="1"/>
    <col min="2053" max="2053" width="12.7109375" customWidth="1"/>
    <col min="2054" max="2054" width="52.7109375" customWidth="1"/>
    <col min="2055" max="2058" width="0" hidden="1" customWidth="1"/>
    <col min="2059" max="2059" width="12.28515625" customWidth="1"/>
    <col min="2060" max="2060" width="6.42578125" customWidth="1"/>
    <col min="2061" max="2061" width="12.28515625" customWidth="1"/>
    <col min="2062" max="2062" width="0" hidden="1" customWidth="1"/>
    <col min="2063" max="2063" width="3.7109375" customWidth="1"/>
    <col min="2064" max="2064" width="11.140625" bestFit="1" customWidth="1"/>
    <col min="2067" max="2067" width="11.140625" customWidth="1"/>
    <col min="2298" max="2305" width="0" hidden="1" customWidth="1"/>
    <col min="2306" max="2306" width="3.7109375" customWidth="1"/>
    <col min="2307" max="2307" width="3.85546875" customWidth="1"/>
    <col min="2308" max="2308" width="3.7109375" customWidth="1"/>
    <col min="2309" max="2309" width="12.7109375" customWidth="1"/>
    <col min="2310" max="2310" width="52.7109375" customWidth="1"/>
    <col min="2311" max="2314" width="0" hidden="1" customWidth="1"/>
    <col min="2315" max="2315" width="12.28515625" customWidth="1"/>
    <col min="2316" max="2316" width="6.42578125" customWidth="1"/>
    <col min="2317" max="2317" width="12.28515625" customWidth="1"/>
    <col min="2318" max="2318" width="0" hidden="1" customWidth="1"/>
    <col min="2319" max="2319" width="3.7109375" customWidth="1"/>
    <col min="2320" max="2320" width="11.140625" bestFit="1" customWidth="1"/>
    <col min="2323" max="2323" width="11.140625" customWidth="1"/>
    <col min="2554" max="2561" width="0" hidden="1" customWidth="1"/>
    <col min="2562" max="2562" width="3.7109375" customWidth="1"/>
    <col min="2563" max="2563" width="3.85546875" customWidth="1"/>
    <col min="2564" max="2564" width="3.7109375" customWidth="1"/>
    <col min="2565" max="2565" width="12.7109375" customWidth="1"/>
    <col min="2566" max="2566" width="52.7109375" customWidth="1"/>
    <col min="2567" max="2570" width="0" hidden="1" customWidth="1"/>
    <col min="2571" max="2571" width="12.28515625" customWidth="1"/>
    <col min="2572" max="2572" width="6.42578125" customWidth="1"/>
    <col min="2573" max="2573" width="12.28515625" customWidth="1"/>
    <col min="2574" max="2574" width="0" hidden="1" customWidth="1"/>
    <col min="2575" max="2575" width="3.7109375" customWidth="1"/>
    <col min="2576" max="2576" width="11.140625" bestFit="1" customWidth="1"/>
    <col min="2579" max="2579" width="11.140625" customWidth="1"/>
    <col min="2810" max="2817" width="0" hidden="1" customWidth="1"/>
    <col min="2818" max="2818" width="3.7109375" customWidth="1"/>
    <col min="2819" max="2819" width="3.85546875" customWidth="1"/>
    <col min="2820" max="2820" width="3.7109375" customWidth="1"/>
    <col min="2821" max="2821" width="12.7109375" customWidth="1"/>
    <col min="2822" max="2822" width="52.7109375" customWidth="1"/>
    <col min="2823" max="2826" width="0" hidden="1" customWidth="1"/>
    <col min="2827" max="2827" width="12.28515625" customWidth="1"/>
    <col min="2828" max="2828" width="6.42578125" customWidth="1"/>
    <col min="2829" max="2829" width="12.28515625" customWidth="1"/>
    <col min="2830" max="2830" width="0" hidden="1" customWidth="1"/>
    <col min="2831" max="2831" width="3.7109375" customWidth="1"/>
    <col min="2832" max="2832" width="11.140625" bestFit="1" customWidth="1"/>
    <col min="2835" max="2835" width="11.140625" customWidth="1"/>
    <col min="3066" max="3073" width="0" hidden="1" customWidth="1"/>
    <col min="3074" max="3074" width="3.7109375" customWidth="1"/>
    <col min="3075" max="3075" width="3.85546875" customWidth="1"/>
    <col min="3076" max="3076" width="3.7109375" customWidth="1"/>
    <col min="3077" max="3077" width="12.7109375" customWidth="1"/>
    <col min="3078" max="3078" width="52.7109375" customWidth="1"/>
    <col min="3079" max="3082" width="0" hidden="1" customWidth="1"/>
    <col min="3083" max="3083" width="12.28515625" customWidth="1"/>
    <col min="3084" max="3084" width="6.42578125" customWidth="1"/>
    <col min="3085" max="3085" width="12.28515625" customWidth="1"/>
    <col min="3086" max="3086" width="0" hidden="1" customWidth="1"/>
    <col min="3087" max="3087" width="3.7109375" customWidth="1"/>
    <col min="3088" max="3088" width="11.140625" bestFit="1" customWidth="1"/>
    <col min="3091" max="3091" width="11.140625" customWidth="1"/>
    <col min="3322" max="3329" width="0" hidden="1" customWidth="1"/>
    <col min="3330" max="3330" width="3.7109375" customWidth="1"/>
    <col min="3331" max="3331" width="3.85546875" customWidth="1"/>
    <col min="3332" max="3332" width="3.7109375" customWidth="1"/>
    <col min="3333" max="3333" width="12.7109375" customWidth="1"/>
    <col min="3334" max="3334" width="52.7109375" customWidth="1"/>
    <col min="3335" max="3338" width="0" hidden="1" customWidth="1"/>
    <col min="3339" max="3339" width="12.28515625" customWidth="1"/>
    <col min="3340" max="3340" width="6.42578125" customWidth="1"/>
    <col min="3341" max="3341" width="12.28515625" customWidth="1"/>
    <col min="3342" max="3342" width="0" hidden="1" customWidth="1"/>
    <col min="3343" max="3343" width="3.7109375" customWidth="1"/>
    <col min="3344" max="3344" width="11.140625" bestFit="1" customWidth="1"/>
    <col min="3347" max="3347" width="11.140625" customWidth="1"/>
    <col min="3578" max="3585" width="0" hidden="1" customWidth="1"/>
    <col min="3586" max="3586" width="3.7109375" customWidth="1"/>
    <col min="3587" max="3587" width="3.85546875" customWidth="1"/>
    <col min="3588" max="3588" width="3.7109375" customWidth="1"/>
    <col min="3589" max="3589" width="12.7109375" customWidth="1"/>
    <col min="3590" max="3590" width="52.7109375" customWidth="1"/>
    <col min="3591" max="3594" width="0" hidden="1" customWidth="1"/>
    <col min="3595" max="3595" width="12.28515625" customWidth="1"/>
    <col min="3596" max="3596" width="6.42578125" customWidth="1"/>
    <col min="3597" max="3597" width="12.28515625" customWidth="1"/>
    <col min="3598" max="3598" width="0" hidden="1" customWidth="1"/>
    <col min="3599" max="3599" width="3.7109375" customWidth="1"/>
    <col min="3600" max="3600" width="11.140625" bestFit="1" customWidth="1"/>
    <col min="3603" max="3603" width="11.140625" customWidth="1"/>
    <col min="3834" max="3841" width="0" hidden="1" customWidth="1"/>
    <col min="3842" max="3842" width="3.7109375" customWidth="1"/>
    <col min="3843" max="3843" width="3.85546875" customWidth="1"/>
    <col min="3844" max="3844" width="3.7109375" customWidth="1"/>
    <col min="3845" max="3845" width="12.7109375" customWidth="1"/>
    <col min="3846" max="3846" width="52.7109375" customWidth="1"/>
    <col min="3847" max="3850" width="0" hidden="1" customWidth="1"/>
    <col min="3851" max="3851" width="12.28515625" customWidth="1"/>
    <col min="3852" max="3852" width="6.42578125" customWidth="1"/>
    <col min="3853" max="3853" width="12.28515625" customWidth="1"/>
    <col min="3854" max="3854" width="0" hidden="1" customWidth="1"/>
    <col min="3855" max="3855" width="3.7109375" customWidth="1"/>
    <col min="3856" max="3856" width="11.140625" bestFit="1" customWidth="1"/>
    <col min="3859" max="3859" width="11.140625" customWidth="1"/>
    <col min="4090" max="4097" width="0" hidden="1" customWidth="1"/>
    <col min="4098" max="4098" width="3.7109375" customWidth="1"/>
    <col min="4099" max="4099" width="3.85546875" customWidth="1"/>
    <col min="4100" max="4100" width="3.7109375" customWidth="1"/>
    <col min="4101" max="4101" width="12.7109375" customWidth="1"/>
    <col min="4102" max="4102" width="52.7109375" customWidth="1"/>
    <col min="4103" max="4106" width="0" hidden="1" customWidth="1"/>
    <col min="4107" max="4107" width="12.28515625" customWidth="1"/>
    <col min="4108" max="4108" width="6.42578125" customWidth="1"/>
    <col min="4109" max="4109" width="12.28515625" customWidth="1"/>
    <col min="4110" max="4110" width="0" hidden="1" customWidth="1"/>
    <col min="4111" max="4111" width="3.7109375" customWidth="1"/>
    <col min="4112" max="4112" width="11.140625" bestFit="1" customWidth="1"/>
    <col min="4115" max="4115" width="11.140625" customWidth="1"/>
    <col min="4346" max="4353" width="0" hidden="1" customWidth="1"/>
    <col min="4354" max="4354" width="3.7109375" customWidth="1"/>
    <col min="4355" max="4355" width="3.85546875" customWidth="1"/>
    <col min="4356" max="4356" width="3.7109375" customWidth="1"/>
    <col min="4357" max="4357" width="12.7109375" customWidth="1"/>
    <col min="4358" max="4358" width="52.7109375" customWidth="1"/>
    <col min="4359" max="4362" width="0" hidden="1" customWidth="1"/>
    <col min="4363" max="4363" width="12.28515625" customWidth="1"/>
    <col min="4364" max="4364" width="6.42578125" customWidth="1"/>
    <col min="4365" max="4365" width="12.28515625" customWidth="1"/>
    <col min="4366" max="4366" width="0" hidden="1" customWidth="1"/>
    <col min="4367" max="4367" width="3.7109375" customWidth="1"/>
    <col min="4368" max="4368" width="11.140625" bestFit="1" customWidth="1"/>
    <col min="4371" max="4371" width="11.140625" customWidth="1"/>
    <col min="4602" max="4609" width="0" hidden="1" customWidth="1"/>
    <col min="4610" max="4610" width="3.7109375" customWidth="1"/>
    <col min="4611" max="4611" width="3.85546875" customWidth="1"/>
    <col min="4612" max="4612" width="3.7109375" customWidth="1"/>
    <col min="4613" max="4613" width="12.7109375" customWidth="1"/>
    <col min="4614" max="4614" width="52.7109375" customWidth="1"/>
    <col min="4615" max="4618" width="0" hidden="1" customWidth="1"/>
    <col min="4619" max="4619" width="12.28515625" customWidth="1"/>
    <col min="4620" max="4620" width="6.42578125" customWidth="1"/>
    <col min="4621" max="4621" width="12.28515625" customWidth="1"/>
    <col min="4622" max="4622" width="0" hidden="1" customWidth="1"/>
    <col min="4623" max="4623" width="3.7109375" customWidth="1"/>
    <col min="4624" max="4624" width="11.140625" bestFit="1" customWidth="1"/>
    <col min="4627" max="4627" width="11.140625" customWidth="1"/>
    <col min="4858" max="4865" width="0" hidden="1" customWidth="1"/>
    <col min="4866" max="4866" width="3.7109375" customWidth="1"/>
    <col min="4867" max="4867" width="3.85546875" customWidth="1"/>
    <col min="4868" max="4868" width="3.7109375" customWidth="1"/>
    <col min="4869" max="4869" width="12.7109375" customWidth="1"/>
    <col min="4870" max="4870" width="52.7109375" customWidth="1"/>
    <col min="4871" max="4874" width="0" hidden="1" customWidth="1"/>
    <col min="4875" max="4875" width="12.28515625" customWidth="1"/>
    <col min="4876" max="4876" width="6.42578125" customWidth="1"/>
    <col min="4877" max="4877" width="12.28515625" customWidth="1"/>
    <col min="4878" max="4878" width="0" hidden="1" customWidth="1"/>
    <col min="4879" max="4879" width="3.7109375" customWidth="1"/>
    <col min="4880" max="4880" width="11.140625" bestFit="1" customWidth="1"/>
    <col min="4883" max="4883" width="11.140625" customWidth="1"/>
    <col min="5114" max="5121" width="0" hidden="1" customWidth="1"/>
    <col min="5122" max="5122" width="3.7109375" customWidth="1"/>
    <col min="5123" max="5123" width="3.85546875" customWidth="1"/>
    <col min="5124" max="5124" width="3.7109375" customWidth="1"/>
    <col min="5125" max="5125" width="12.7109375" customWidth="1"/>
    <col min="5126" max="5126" width="52.7109375" customWidth="1"/>
    <col min="5127" max="5130" width="0" hidden="1" customWidth="1"/>
    <col min="5131" max="5131" width="12.28515625" customWidth="1"/>
    <col min="5132" max="5132" width="6.42578125" customWidth="1"/>
    <col min="5133" max="5133" width="12.28515625" customWidth="1"/>
    <col min="5134" max="5134" width="0" hidden="1" customWidth="1"/>
    <col min="5135" max="5135" width="3.7109375" customWidth="1"/>
    <col min="5136" max="5136" width="11.140625" bestFit="1" customWidth="1"/>
    <col min="5139" max="5139" width="11.140625" customWidth="1"/>
    <col min="5370" max="5377" width="0" hidden="1" customWidth="1"/>
    <col min="5378" max="5378" width="3.7109375" customWidth="1"/>
    <col min="5379" max="5379" width="3.85546875" customWidth="1"/>
    <col min="5380" max="5380" width="3.7109375" customWidth="1"/>
    <col min="5381" max="5381" width="12.7109375" customWidth="1"/>
    <col min="5382" max="5382" width="52.7109375" customWidth="1"/>
    <col min="5383" max="5386" width="0" hidden="1" customWidth="1"/>
    <col min="5387" max="5387" width="12.28515625" customWidth="1"/>
    <col min="5388" max="5388" width="6.42578125" customWidth="1"/>
    <col min="5389" max="5389" width="12.28515625" customWidth="1"/>
    <col min="5390" max="5390" width="0" hidden="1" customWidth="1"/>
    <col min="5391" max="5391" width="3.7109375" customWidth="1"/>
    <col min="5392" max="5392" width="11.140625" bestFit="1" customWidth="1"/>
    <col min="5395" max="5395" width="11.140625" customWidth="1"/>
    <col min="5626" max="5633" width="0" hidden="1" customWidth="1"/>
    <col min="5634" max="5634" width="3.7109375" customWidth="1"/>
    <col min="5635" max="5635" width="3.85546875" customWidth="1"/>
    <col min="5636" max="5636" width="3.7109375" customWidth="1"/>
    <col min="5637" max="5637" width="12.7109375" customWidth="1"/>
    <col min="5638" max="5638" width="52.7109375" customWidth="1"/>
    <col min="5639" max="5642" width="0" hidden="1" customWidth="1"/>
    <col min="5643" max="5643" width="12.28515625" customWidth="1"/>
    <col min="5644" max="5644" width="6.42578125" customWidth="1"/>
    <col min="5645" max="5645" width="12.28515625" customWidth="1"/>
    <col min="5646" max="5646" width="0" hidden="1" customWidth="1"/>
    <col min="5647" max="5647" width="3.7109375" customWidth="1"/>
    <col min="5648" max="5648" width="11.140625" bestFit="1" customWidth="1"/>
    <col min="5651" max="5651" width="11.140625" customWidth="1"/>
    <col min="5882" max="5889" width="0" hidden="1" customWidth="1"/>
    <col min="5890" max="5890" width="3.7109375" customWidth="1"/>
    <col min="5891" max="5891" width="3.85546875" customWidth="1"/>
    <col min="5892" max="5892" width="3.7109375" customWidth="1"/>
    <col min="5893" max="5893" width="12.7109375" customWidth="1"/>
    <col min="5894" max="5894" width="52.7109375" customWidth="1"/>
    <col min="5895" max="5898" width="0" hidden="1" customWidth="1"/>
    <col min="5899" max="5899" width="12.28515625" customWidth="1"/>
    <col min="5900" max="5900" width="6.42578125" customWidth="1"/>
    <col min="5901" max="5901" width="12.28515625" customWidth="1"/>
    <col min="5902" max="5902" width="0" hidden="1" customWidth="1"/>
    <col min="5903" max="5903" width="3.7109375" customWidth="1"/>
    <col min="5904" max="5904" width="11.140625" bestFit="1" customWidth="1"/>
    <col min="5907" max="5907" width="11.140625" customWidth="1"/>
    <col min="6138" max="6145" width="0" hidden="1" customWidth="1"/>
    <col min="6146" max="6146" width="3.7109375" customWidth="1"/>
    <col min="6147" max="6147" width="3.85546875" customWidth="1"/>
    <col min="6148" max="6148" width="3.7109375" customWidth="1"/>
    <col min="6149" max="6149" width="12.7109375" customWidth="1"/>
    <col min="6150" max="6150" width="52.7109375" customWidth="1"/>
    <col min="6151" max="6154" width="0" hidden="1" customWidth="1"/>
    <col min="6155" max="6155" width="12.28515625" customWidth="1"/>
    <col min="6156" max="6156" width="6.42578125" customWidth="1"/>
    <col min="6157" max="6157" width="12.28515625" customWidth="1"/>
    <col min="6158" max="6158" width="0" hidden="1" customWidth="1"/>
    <col min="6159" max="6159" width="3.7109375" customWidth="1"/>
    <col min="6160" max="6160" width="11.140625" bestFit="1" customWidth="1"/>
    <col min="6163" max="6163" width="11.140625" customWidth="1"/>
    <col min="6394" max="6401" width="0" hidden="1" customWidth="1"/>
    <col min="6402" max="6402" width="3.7109375" customWidth="1"/>
    <col min="6403" max="6403" width="3.85546875" customWidth="1"/>
    <col min="6404" max="6404" width="3.7109375" customWidth="1"/>
    <col min="6405" max="6405" width="12.7109375" customWidth="1"/>
    <col min="6406" max="6406" width="52.7109375" customWidth="1"/>
    <col min="6407" max="6410" width="0" hidden="1" customWidth="1"/>
    <col min="6411" max="6411" width="12.28515625" customWidth="1"/>
    <col min="6412" max="6412" width="6.42578125" customWidth="1"/>
    <col min="6413" max="6413" width="12.28515625" customWidth="1"/>
    <col min="6414" max="6414" width="0" hidden="1" customWidth="1"/>
    <col min="6415" max="6415" width="3.7109375" customWidth="1"/>
    <col min="6416" max="6416" width="11.140625" bestFit="1" customWidth="1"/>
    <col min="6419" max="6419" width="11.140625" customWidth="1"/>
    <col min="6650" max="6657" width="0" hidden="1" customWidth="1"/>
    <col min="6658" max="6658" width="3.7109375" customWidth="1"/>
    <col min="6659" max="6659" width="3.85546875" customWidth="1"/>
    <col min="6660" max="6660" width="3.7109375" customWidth="1"/>
    <col min="6661" max="6661" width="12.7109375" customWidth="1"/>
    <col min="6662" max="6662" width="52.7109375" customWidth="1"/>
    <col min="6663" max="6666" width="0" hidden="1" customWidth="1"/>
    <col min="6667" max="6667" width="12.28515625" customWidth="1"/>
    <col min="6668" max="6668" width="6.42578125" customWidth="1"/>
    <col min="6669" max="6669" width="12.28515625" customWidth="1"/>
    <col min="6670" max="6670" width="0" hidden="1" customWidth="1"/>
    <col min="6671" max="6671" width="3.7109375" customWidth="1"/>
    <col min="6672" max="6672" width="11.140625" bestFit="1" customWidth="1"/>
    <col min="6675" max="6675" width="11.140625" customWidth="1"/>
    <col min="6906" max="6913" width="0" hidden="1" customWidth="1"/>
    <col min="6914" max="6914" width="3.7109375" customWidth="1"/>
    <col min="6915" max="6915" width="3.85546875" customWidth="1"/>
    <col min="6916" max="6916" width="3.7109375" customWidth="1"/>
    <col min="6917" max="6917" width="12.7109375" customWidth="1"/>
    <col min="6918" max="6918" width="52.7109375" customWidth="1"/>
    <col min="6919" max="6922" width="0" hidden="1" customWidth="1"/>
    <col min="6923" max="6923" width="12.28515625" customWidth="1"/>
    <col min="6924" max="6924" width="6.42578125" customWidth="1"/>
    <col min="6925" max="6925" width="12.28515625" customWidth="1"/>
    <col min="6926" max="6926" width="0" hidden="1" customWidth="1"/>
    <col min="6927" max="6927" width="3.7109375" customWidth="1"/>
    <col min="6928" max="6928" width="11.140625" bestFit="1" customWidth="1"/>
    <col min="6931" max="6931" width="11.140625" customWidth="1"/>
    <col min="7162" max="7169" width="0" hidden="1" customWidth="1"/>
    <col min="7170" max="7170" width="3.7109375" customWidth="1"/>
    <col min="7171" max="7171" width="3.85546875" customWidth="1"/>
    <col min="7172" max="7172" width="3.7109375" customWidth="1"/>
    <col min="7173" max="7173" width="12.7109375" customWidth="1"/>
    <col min="7174" max="7174" width="52.7109375" customWidth="1"/>
    <col min="7175" max="7178" width="0" hidden="1" customWidth="1"/>
    <col min="7179" max="7179" width="12.28515625" customWidth="1"/>
    <col min="7180" max="7180" width="6.42578125" customWidth="1"/>
    <col min="7181" max="7181" width="12.28515625" customWidth="1"/>
    <col min="7182" max="7182" width="0" hidden="1" customWidth="1"/>
    <col min="7183" max="7183" width="3.7109375" customWidth="1"/>
    <col min="7184" max="7184" width="11.140625" bestFit="1" customWidth="1"/>
    <col min="7187" max="7187" width="11.140625" customWidth="1"/>
    <col min="7418" max="7425" width="0" hidden="1" customWidth="1"/>
    <col min="7426" max="7426" width="3.7109375" customWidth="1"/>
    <col min="7427" max="7427" width="3.85546875" customWidth="1"/>
    <col min="7428" max="7428" width="3.7109375" customWidth="1"/>
    <col min="7429" max="7429" width="12.7109375" customWidth="1"/>
    <col min="7430" max="7430" width="52.7109375" customWidth="1"/>
    <col min="7431" max="7434" width="0" hidden="1" customWidth="1"/>
    <col min="7435" max="7435" width="12.28515625" customWidth="1"/>
    <col min="7436" max="7436" width="6.42578125" customWidth="1"/>
    <col min="7437" max="7437" width="12.28515625" customWidth="1"/>
    <col min="7438" max="7438" width="0" hidden="1" customWidth="1"/>
    <col min="7439" max="7439" width="3.7109375" customWidth="1"/>
    <col min="7440" max="7440" width="11.140625" bestFit="1" customWidth="1"/>
    <col min="7443" max="7443" width="11.140625" customWidth="1"/>
    <col min="7674" max="7681" width="0" hidden="1" customWidth="1"/>
    <col min="7682" max="7682" width="3.7109375" customWidth="1"/>
    <col min="7683" max="7683" width="3.85546875" customWidth="1"/>
    <col min="7684" max="7684" width="3.7109375" customWidth="1"/>
    <col min="7685" max="7685" width="12.7109375" customWidth="1"/>
    <col min="7686" max="7686" width="52.7109375" customWidth="1"/>
    <col min="7687" max="7690" width="0" hidden="1" customWidth="1"/>
    <col min="7691" max="7691" width="12.28515625" customWidth="1"/>
    <col min="7692" max="7692" width="6.42578125" customWidth="1"/>
    <col min="7693" max="7693" width="12.28515625" customWidth="1"/>
    <col min="7694" max="7694" width="0" hidden="1" customWidth="1"/>
    <col min="7695" max="7695" width="3.7109375" customWidth="1"/>
    <col min="7696" max="7696" width="11.140625" bestFit="1" customWidth="1"/>
    <col min="7699" max="7699" width="11.140625" customWidth="1"/>
    <col min="7930" max="7937" width="0" hidden="1" customWidth="1"/>
    <col min="7938" max="7938" width="3.7109375" customWidth="1"/>
    <col min="7939" max="7939" width="3.85546875" customWidth="1"/>
    <col min="7940" max="7940" width="3.7109375" customWidth="1"/>
    <col min="7941" max="7941" width="12.7109375" customWidth="1"/>
    <col min="7942" max="7942" width="52.7109375" customWidth="1"/>
    <col min="7943" max="7946" width="0" hidden="1" customWidth="1"/>
    <col min="7947" max="7947" width="12.28515625" customWidth="1"/>
    <col min="7948" max="7948" width="6.42578125" customWidth="1"/>
    <col min="7949" max="7949" width="12.28515625" customWidth="1"/>
    <col min="7950" max="7950" width="0" hidden="1" customWidth="1"/>
    <col min="7951" max="7951" width="3.7109375" customWidth="1"/>
    <col min="7952" max="7952" width="11.140625" bestFit="1" customWidth="1"/>
    <col min="7955" max="7955" width="11.140625" customWidth="1"/>
    <col min="8186" max="8193" width="0" hidden="1" customWidth="1"/>
    <col min="8194" max="8194" width="3.7109375" customWidth="1"/>
    <col min="8195" max="8195" width="3.85546875" customWidth="1"/>
    <col min="8196" max="8196" width="3.7109375" customWidth="1"/>
    <col min="8197" max="8197" width="12.7109375" customWidth="1"/>
    <col min="8198" max="8198" width="52.7109375" customWidth="1"/>
    <col min="8199" max="8202" width="0" hidden="1" customWidth="1"/>
    <col min="8203" max="8203" width="12.28515625" customWidth="1"/>
    <col min="8204" max="8204" width="6.42578125" customWidth="1"/>
    <col min="8205" max="8205" width="12.28515625" customWidth="1"/>
    <col min="8206" max="8206" width="0" hidden="1" customWidth="1"/>
    <col min="8207" max="8207" width="3.7109375" customWidth="1"/>
    <col min="8208" max="8208" width="11.140625" bestFit="1" customWidth="1"/>
    <col min="8211" max="8211" width="11.140625" customWidth="1"/>
    <col min="8442" max="8449" width="0" hidden="1" customWidth="1"/>
    <col min="8450" max="8450" width="3.7109375" customWidth="1"/>
    <col min="8451" max="8451" width="3.85546875" customWidth="1"/>
    <col min="8452" max="8452" width="3.7109375" customWidth="1"/>
    <col min="8453" max="8453" width="12.7109375" customWidth="1"/>
    <col min="8454" max="8454" width="52.7109375" customWidth="1"/>
    <col min="8455" max="8458" width="0" hidden="1" customWidth="1"/>
    <col min="8459" max="8459" width="12.28515625" customWidth="1"/>
    <col min="8460" max="8460" width="6.42578125" customWidth="1"/>
    <col min="8461" max="8461" width="12.28515625" customWidth="1"/>
    <col min="8462" max="8462" width="0" hidden="1" customWidth="1"/>
    <col min="8463" max="8463" width="3.7109375" customWidth="1"/>
    <col min="8464" max="8464" width="11.140625" bestFit="1" customWidth="1"/>
    <col min="8467" max="8467" width="11.140625" customWidth="1"/>
    <col min="8698" max="8705" width="0" hidden="1" customWidth="1"/>
    <col min="8706" max="8706" width="3.7109375" customWidth="1"/>
    <col min="8707" max="8707" width="3.85546875" customWidth="1"/>
    <col min="8708" max="8708" width="3.7109375" customWidth="1"/>
    <col min="8709" max="8709" width="12.7109375" customWidth="1"/>
    <col min="8710" max="8710" width="52.7109375" customWidth="1"/>
    <col min="8711" max="8714" width="0" hidden="1" customWidth="1"/>
    <col min="8715" max="8715" width="12.28515625" customWidth="1"/>
    <col min="8716" max="8716" width="6.42578125" customWidth="1"/>
    <col min="8717" max="8717" width="12.28515625" customWidth="1"/>
    <col min="8718" max="8718" width="0" hidden="1" customWidth="1"/>
    <col min="8719" max="8719" width="3.7109375" customWidth="1"/>
    <col min="8720" max="8720" width="11.140625" bestFit="1" customWidth="1"/>
    <col min="8723" max="8723" width="11.140625" customWidth="1"/>
    <col min="8954" max="8961" width="0" hidden="1" customWidth="1"/>
    <col min="8962" max="8962" width="3.7109375" customWidth="1"/>
    <col min="8963" max="8963" width="3.85546875" customWidth="1"/>
    <col min="8964" max="8964" width="3.7109375" customWidth="1"/>
    <col min="8965" max="8965" width="12.7109375" customWidth="1"/>
    <col min="8966" max="8966" width="52.7109375" customWidth="1"/>
    <col min="8967" max="8970" width="0" hidden="1" customWidth="1"/>
    <col min="8971" max="8971" width="12.28515625" customWidth="1"/>
    <col min="8972" max="8972" width="6.42578125" customWidth="1"/>
    <col min="8973" max="8973" width="12.28515625" customWidth="1"/>
    <col min="8974" max="8974" width="0" hidden="1" customWidth="1"/>
    <col min="8975" max="8975" width="3.7109375" customWidth="1"/>
    <col min="8976" max="8976" width="11.140625" bestFit="1" customWidth="1"/>
    <col min="8979" max="8979" width="11.140625" customWidth="1"/>
    <col min="9210" max="9217" width="0" hidden="1" customWidth="1"/>
    <col min="9218" max="9218" width="3.7109375" customWidth="1"/>
    <col min="9219" max="9219" width="3.85546875" customWidth="1"/>
    <col min="9220" max="9220" width="3.7109375" customWidth="1"/>
    <col min="9221" max="9221" width="12.7109375" customWidth="1"/>
    <col min="9222" max="9222" width="52.7109375" customWidth="1"/>
    <col min="9223" max="9226" width="0" hidden="1" customWidth="1"/>
    <col min="9227" max="9227" width="12.28515625" customWidth="1"/>
    <col min="9228" max="9228" width="6.42578125" customWidth="1"/>
    <col min="9229" max="9229" width="12.28515625" customWidth="1"/>
    <col min="9230" max="9230" width="0" hidden="1" customWidth="1"/>
    <col min="9231" max="9231" width="3.7109375" customWidth="1"/>
    <col min="9232" max="9232" width="11.140625" bestFit="1" customWidth="1"/>
    <col min="9235" max="9235" width="11.140625" customWidth="1"/>
    <col min="9466" max="9473" width="0" hidden="1" customWidth="1"/>
    <col min="9474" max="9474" width="3.7109375" customWidth="1"/>
    <col min="9475" max="9475" width="3.85546875" customWidth="1"/>
    <col min="9476" max="9476" width="3.7109375" customWidth="1"/>
    <col min="9477" max="9477" width="12.7109375" customWidth="1"/>
    <col min="9478" max="9478" width="52.7109375" customWidth="1"/>
    <col min="9479" max="9482" width="0" hidden="1" customWidth="1"/>
    <col min="9483" max="9483" width="12.28515625" customWidth="1"/>
    <col min="9484" max="9484" width="6.42578125" customWidth="1"/>
    <col min="9485" max="9485" width="12.28515625" customWidth="1"/>
    <col min="9486" max="9486" width="0" hidden="1" customWidth="1"/>
    <col min="9487" max="9487" width="3.7109375" customWidth="1"/>
    <col min="9488" max="9488" width="11.140625" bestFit="1" customWidth="1"/>
    <col min="9491" max="9491" width="11.140625" customWidth="1"/>
    <col min="9722" max="9729" width="0" hidden="1" customWidth="1"/>
    <col min="9730" max="9730" width="3.7109375" customWidth="1"/>
    <col min="9731" max="9731" width="3.85546875" customWidth="1"/>
    <col min="9732" max="9732" width="3.7109375" customWidth="1"/>
    <col min="9733" max="9733" width="12.7109375" customWidth="1"/>
    <col min="9734" max="9734" width="52.7109375" customWidth="1"/>
    <col min="9735" max="9738" width="0" hidden="1" customWidth="1"/>
    <col min="9739" max="9739" width="12.28515625" customWidth="1"/>
    <col min="9740" max="9740" width="6.42578125" customWidth="1"/>
    <col min="9741" max="9741" width="12.28515625" customWidth="1"/>
    <col min="9742" max="9742" width="0" hidden="1" customWidth="1"/>
    <col min="9743" max="9743" width="3.7109375" customWidth="1"/>
    <col min="9744" max="9744" width="11.140625" bestFit="1" customWidth="1"/>
    <col min="9747" max="9747" width="11.140625" customWidth="1"/>
    <col min="9978" max="9985" width="0" hidden="1" customWidth="1"/>
    <col min="9986" max="9986" width="3.7109375" customWidth="1"/>
    <col min="9987" max="9987" width="3.85546875" customWidth="1"/>
    <col min="9988" max="9988" width="3.7109375" customWidth="1"/>
    <col min="9989" max="9989" width="12.7109375" customWidth="1"/>
    <col min="9990" max="9990" width="52.7109375" customWidth="1"/>
    <col min="9991" max="9994" width="0" hidden="1" customWidth="1"/>
    <col min="9995" max="9995" width="12.28515625" customWidth="1"/>
    <col min="9996" max="9996" width="6.42578125" customWidth="1"/>
    <col min="9997" max="9997" width="12.28515625" customWidth="1"/>
    <col min="9998" max="9998" width="0" hidden="1" customWidth="1"/>
    <col min="9999" max="9999" width="3.7109375" customWidth="1"/>
    <col min="10000" max="10000" width="11.140625" bestFit="1" customWidth="1"/>
    <col min="10003" max="10003" width="11.140625" customWidth="1"/>
    <col min="10234" max="10241" width="0" hidden="1" customWidth="1"/>
    <col min="10242" max="10242" width="3.7109375" customWidth="1"/>
    <col min="10243" max="10243" width="3.85546875" customWidth="1"/>
    <col min="10244" max="10244" width="3.7109375" customWidth="1"/>
    <col min="10245" max="10245" width="12.7109375" customWidth="1"/>
    <col min="10246" max="10246" width="52.7109375" customWidth="1"/>
    <col min="10247" max="10250" width="0" hidden="1" customWidth="1"/>
    <col min="10251" max="10251" width="12.28515625" customWidth="1"/>
    <col min="10252" max="10252" width="6.42578125" customWidth="1"/>
    <col min="10253" max="10253" width="12.28515625" customWidth="1"/>
    <col min="10254" max="10254" width="0" hidden="1" customWidth="1"/>
    <col min="10255" max="10255" width="3.7109375" customWidth="1"/>
    <col min="10256" max="10256" width="11.140625" bestFit="1" customWidth="1"/>
    <col min="10259" max="10259" width="11.140625" customWidth="1"/>
    <col min="10490" max="10497" width="0" hidden="1" customWidth="1"/>
    <col min="10498" max="10498" width="3.7109375" customWidth="1"/>
    <col min="10499" max="10499" width="3.85546875" customWidth="1"/>
    <col min="10500" max="10500" width="3.7109375" customWidth="1"/>
    <col min="10501" max="10501" width="12.7109375" customWidth="1"/>
    <col min="10502" max="10502" width="52.7109375" customWidth="1"/>
    <col min="10503" max="10506" width="0" hidden="1" customWidth="1"/>
    <col min="10507" max="10507" width="12.28515625" customWidth="1"/>
    <col min="10508" max="10508" width="6.42578125" customWidth="1"/>
    <col min="10509" max="10509" width="12.28515625" customWidth="1"/>
    <col min="10510" max="10510" width="0" hidden="1" customWidth="1"/>
    <col min="10511" max="10511" width="3.7109375" customWidth="1"/>
    <col min="10512" max="10512" width="11.140625" bestFit="1" customWidth="1"/>
    <col min="10515" max="10515" width="11.140625" customWidth="1"/>
    <col min="10746" max="10753" width="0" hidden="1" customWidth="1"/>
    <col min="10754" max="10754" width="3.7109375" customWidth="1"/>
    <col min="10755" max="10755" width="3.85546875" customWidth="1"/>
    <col min="10756" max="10756" width="3.7109375" customWidth="1"/>
    <col min="10757" max="10757" width="12.7109375" customWidth="1"/>
    <col min="10758" max="10758" width="52.7109375" customWidth="1"/>
    <col min="10759" max="10762" width="0" hidden="1" customWidth="1"/>
    <col min="10763" max="10763" width="12.28515625" customWidth="1"/>
    <col min="10764" max="10764" width="6.42578125" customWidth="1"/>
    <col min="10765" max="10765" width="12.28515625" customWidth="1"/>
    <col min="10766" max="10766" width="0" hidden="1" customWidth="1"/>
    <col min="10767" max="10767" width="3.7109375" customWidth="1"/>
    <col min="10768" max="10768" width="11.140625" bestFit="1" customWidth="1"/>
    <col min="10771" max="10771" width="11.140625" customWidth="1"/>
    <col min="11002" max="11009" width="0" hidden="1" customWidth="1"/>
    <col min="11010" max="11010" width="3.7109375" customWidth="1"/>
    <col min="11011" max="11011" width="3.85546875" customWidth="1"/>
    <col min="11012" max="11012" width="3.7109375" customWidth="1"/>
    <col min="11013" max="11013" width="12.7109375" customWidth="1"/>
    <col min="11014" max="11014" width="52.7109375" customWidth="1"/>
    <col min="11015" max="11018" width="0" hidden="1" customWidth="1"/>
    <col min="11019" max="11019" width="12.28515625" customWidth="1"/>
    <col min="11020" max="11020" width="6.42578125" customWidth="1"/>
    <col min="11021" max="11021" width="12.28515625" customWidth="1"/>
    <col min="11022" max="11022" width="0" hidden="1" customWidth="1"/>
    <col min="11023" max="11023" width="3.7109375" customWidth="1"/>
    <col min="11024" max="11024" width="11.140625" bestFit="1" customWidth="1"/>
    <col min="11027" max="11027" width="11.140625" customWidth="1"/>
    <col min="11258" max="11265" width="0" hidden="1" customWidth="1"/>
    <col min="11266" max="11266" width="3.7109375" customWidth="1"/>
    <col min="11267" max="11267" width="3.85546875" customWidth="1"/>
    <col min="11268" max="11268" width="3.7109375" customWidth="1"/>
    <col min="11269" max="11269" width="12.7109375" customWidth="1"/>
    <col min="11270" max="11270" width="52.7109375" customWidth="1"/>
    <col min="11271" max="11274" width="0" hidden="1" customWidth="1"/>
    <col min="11275" max="11275" width="12.28515625" customWidth="1"/>
    <col min="11276" max="11276" width="6.42578125" customWidth="1"/>
    <col min="11277" max="11277" width="12.28515625" customWidth="1"/>
    <col min="11278" max="11278" width="0" hidden="1" customWidth="1"/>
    <col min="11279" max="11279" width="3.7109375" customWidth="1"/>
    <col min="11280" max="11280" width="11.140625" bestFit="1" customWidth="1"/>
    <col min="11283" max="11283" width="11.140625" customWidth="1"/>
    <col min="11514" max="11521" width="0" hidden="1" customWidth="1"/>
    <col min="11522" max="11522" width="3.7109375" customWidth="1"/>
    <col min="11523" max="11523" width="3.85546875" customWidth="1"/>
    <col min="11524" max="11524" width="3.7109375" customWidth="1"/>
    <col min="11525" max="11525" width="12.7109375" customWidth="1"/>
    <col min="11526" max="11526" width="52.7109375" customWidth="1"/>
    <col min="11527" max="11530" width="0" hidden="1" customWidth="1"/>
    <col min="11531" max="11531" width="12.28515625" customWidth="1"/>
    <col min="11532" max="11532" width="6.42578125" customWidth="1"/>
    <col min="11533" max="11533" width="12.28515625" customWidth="1"/>
    <col min="11534" max="11534" width="0" hidden="1" customWidth="1"/>
    <col min="11535" max="11535" width="3.7109375" customWidth="1"/>
    <col min="11536" max="11536" width="11.140625" bestFit="1" customWidth="1"/>
    <col min="11539" max="11539" width="11.140625" customWidth="1"/>
    <col min="11770" max="11777" width="0" hidden="1" customWidth="1"/>
    <col min="11778" max="11778" width="3.7109375" customWidth="1"/>
    <col min="11779" max="11779" width="3.85546875" customWidth="1"/>
    <col min="11780" max="11780" width="3.7109375" customWidth="1"/>
    <col min="11781" max="11781" width="12.7109375" customWidth="1"/>
    <col min="11782" max="11782" width="52.7109375" customWidth="1"/>
    <col min="11783" max="11786" width="0" hidden="1" customWidth="1"/>
    <col min="11787" max="11787" width="12.28515625" customWidth="1"/>
    <col min="11788" max="11788" width="6.42578125" customWidth="1"/>
    <col min="11789" max="11789" width="12.28515625" customWidth="1"/>
    <col min="11790" max="11790" width="0" hidden="1" customWidth="1"/>
    <col min="11791" max="11791" width="3.7109375" customWidth="1"/>
    <col min="11792" max="11792" width="11.140625" bestFit="1" customWidth="1"/>
    <col min="11795" max="11795" width="11.140625" customWidth="1"/>
    <col min="12026" max="12033" width="0" hidden="1" customWidth="1"/>
    <col min="12034" max="12034" width="3.7109375" customWidth="1"/>
    <col min="12035" max="12035" width="3.85546875" customWidth="1"/>
    <col min="12036" max="12036" width="3.7109375" customWidth="1"/>
    <col min="12037" max="12037" width="12.7109375" customWidth="1"/>
    <col min="12038" max="12038" width="52.7109375" customWidth="1"/>
    <col min="12039" max="12042" width="0" hidden="1" customWidth="1"/>
    <col min="12043" max="12043" width="12.28515625" customWidth="1"/>
    <col min="12044" max="12044" width="6.42578125" customWidth="1"/>
    <col min="12045" max="12045" width="12.28515625" customWidth="1"/>
    <col min="12046" max="12046" width="0" hidden="1" customWidth="1"/>
    <col min="12047" max="12047" width="3.7109375" customWidth="1"/>
    <col min="12048" max="12048" width="11.140625" bestFit="1" customWidth="1"/>
    <col min="12051" max="12051" width="11.140625" customWidth="1"/>
    <col min="12282" max="12289" width="0" hidden="1" customWidth="1"/>
    <col min="12290" max="12290" width="3.7109375" customWidth="1"/>
    <col min="12291" max="12291" width="3.85546875" customWidth="1"/>
    <col min="12292" max="12292" width="3.7109375" customWidth="1"/>
    <col min="12293" max="12293" width="12.7109375" customWidth="1"/>
    <col min="12294" max="12294" width="52.7109375" customWidth="1"/>
    <col min="12295" max="12298" width="0" hidden="1" customWidth="1"/>
    <col min="12299" max="12299" width="12.28515625" customWidth="1"/>
    <col min="12300" max="12300" width="6.42578125" customWidth="1"/>
    <col min="12301" max="12301" width="12.28515625" customWidth="1"/>
    <col min="12302" max="12302" width="0" hidden="1" customWidth="1"/>
    <col min="12303" max="12303" width="3.7109375" customWidth="1"/>
    <col min="12304" max="12304" width="11.140625" bestFit="1" customWidth="1"/>
    <col min="12307" max="12307" width="11.140625" customWidth="1"/>
    <col min="12538" max="12545" width="0" hidden="1" customWidth="1"/>
    <col min="12546" max="12546" width="3.7109375" customWidth="1"/>
    <col min="12547" max="12547" width="3.85546875" customWidth="1"/>
    <col min="12548" max="12548" width="3.7109375" customWidth="1"/>
    <col min="12549" max="12549" width="12.7109375" customWidth="1"/>
    <col min="12550" max="12550" width="52.7109375" customWidth="1"/>
    <col min="12551" max="12554" width="0" hidden="1" customWidth="1"/>
    <col min="12555" max="12555" width="12.28515625" customWidth="1"/>
    <col min="12556" max="12556" width="6.42578125" customWidth="1"/>
    <col min="12557" max="12557" width="12.28515625" customWidth="1"/>
    <col min="12558" max="12558" width="0" hidden="1" customWidth="1"/>
    <col min="12559" max="12559" width="3.7109375" customWidth="1"/>
    <col min="12560" max="12560" width="11.140625" bestFit="1" customWidth="1"/>
    <col min="12563" max="12563" width="11.140625" customWidth="1"/>
    <col min="12794" max="12801" width="0" hidden="1" customWidth="1"/>
    <col min="12802" max="12802" width="3.7109375" customWidth="1"/>
    <col min="12803" max="12803" width="3.85546875" customWidth="1"/>
    <col min="12804" max="12804" width="3.7109375" customWidth="1"/>
    <col min="12805" max="12805" width="12.7109375" customWidth="1"/>
    <col min="12806" max="12806" width="52.7109375" customWidth="1"/>
    <col min="12807" max="12810" width="0" hidden="1" customWidth="1"/>
    <col min="12811" max="12811" width="12.28515625" customWidth="1"/>
    <col min="12812" max="12812" width="6.42578125" customWidth="1"/>
    <col min="12813" max="12813" width="12.28515625" customWidth="1"/>
    <col min="12814" max="12814" width="0" hidden="1" customWidth="1"/>
    <col min="12815" max="12815" width="3.7109375" customWidth="1"/>
    <col min="12816" max="12816" width="11.140625" bestFit="1" customWidth="1"/>
    <col min="12819" max="12819" width="11.140625" customWidth="1"/>
    <col min="13050" max="13057" width="0" hidden="1" customWidth="1"/>
    <col min="13058" max="13058" width="3.7109375" customWidth="1"/>
    <col min="13059" max="13059" width="3.85546875" customWidth="1"/>
    <col min="13060" max="13060" width="3.7109375" customWidth="1"/>
    <col min="13061" max="13061" width="12.7109375" customWidth="1"/>
    <col min="13062" max="13062" width="52.7109375" customWidth="1"/>
    <col min="13063" max="13066" width="0" hidden="1" customWidth="1"/>
    <col min="13067" max="13067" width="12.28515625" customWidth="1"/>
    <col min="13068" max="13068" width="6.42578125" customWidth="1"/>
    <col min="13069" max="13069" width="12.28515625" customWidth="1"/>
    <col min="13070" max="13070" width="0" hidden="1" customWidth="1"/>
    <col min="13071" max="13071" width="3.7109375" customWidth="1"/>
    <col min="13072" max="13072" width="11.140625" bestFit="1" customWidth="1"/>
    <col min="13075" max="13075" width="11.140625" customWidth="1"/>
    <col min="13306" max="13313" width="0" hidden="1" customWidth="1"/>
    <col min="13314" max="13314" width="3.7109375" customWidth="1"/>
    <col min="13315" max="13315" width="3.85546875" customWidth="1"/>
    <col min="13316" max="13316" width="3.7109375" customWidth="1"/>
    <col min="13317" max="13317" width="12.7109375" customWidth="1"/>
    <col min="13318" max="13318" width="52.7109375" customWidth="1"/>
    <col min="13319" max="13322" width="0" hidden="1" customWidth="1"/>
    <col min="13323" max="13323" width="12.28515625" customWidth="1"/>
    <col min="13324" max="13324" width="6.42578125" customWidth="1"/>
    <col min="13325" max="13325" width="12.28515625" customWidth="1"/>
    <col min="13326" max="13326" width="0" hidden="1" customWidth="1"/>
    <col min="13327" max="13327" width="3.7109375" customWidth="1"/>
    <col min="13328" max="13328" width="11.140625" bestFit="1" customWidth="1"/>
    <col min="13331" max="13331" width="11.140625" customWidth="1"/>
    <col min="13562" max="13569" width="0" hidden="1" customWidth="1"/>
    <col min="13570" max="13570" width="3.7109375" customWidth="1"/>
    <col min="13571" max="13571" width="3.85546875" customWidth="1"/>
    <col min="13572" max="13572" width="3.7109375" customWidth="1"/>
    <col min="13573" max="13573" width="12.7109375" customWidth="1"/>
    <col min="13574" max="13574" width="52.7109375" customWidth="1"/>
    <col min="13575" max="13578" width="0" hidden="1" customWidth="1"/>
    <col min="13579" max="13579" width="12.28515625" customWidth="1"/>
    <col min="13580" max="13580" width="6.42578125" customWidth="1"/>
    <col min="13581" max="13581" width="12.28515625" customWidth="1"/>
    <col min="13582" max="13582" width="0" hidden="1" customWidth="1"/>
    <col min="13583" max="13583" width="3.7109375" customWidth="1"/>
    <col min="13584" max="13584" width="11.140625" bestFit="1" customWidth="1"/>
    <col min="13587" max="13587" width="11.140625" customWidth="1"/>
    <col min="13818" max="13825" width="0" hidden="1" customWidth="1"/>
    <col min="13826" max="13826" width="3.7109375" customWidth="1"/>
    <col min="13827" max="13827" width="3.85546875" customWidth="1"/>
    <col min="13828" max="13828" width="3.7109375" customWidth="1"/>
    <col min="13829" max="13829" width="12.7109375" customWidth="1"/>
    <col min="13830" max="13830" width="52.7109375" customWidth="1"/>
    <col min="13831" max="13834" width="0" hidden="1" customWidth="1"/>
    <col min="13835" max="13835" width="12.28515625" customWidth="1"/>
    <col min="13836" max="13836" width="6.42578125" customWidth="1"/>
    <col min="13837" max="13837" width="12.28515625" customWidth="1"/>
    <col min="13838" max="13838" width="0" hidden="1" customWidth="1"/>
    <col min="13839" max="13839" width="3.7109375" customWidth="1"/>
    <col min="13840" max="13840" width="11.140625" bestFit="1" customWidth="1"/>
    <col min="13843" max="13843" width="11.140625" customWidth="1"/>
    <col min="14074" max="14081" width="0" hidden="1" customWidth="1"/>
    <col min="14082" max="14082" width="3.7109375" customWidth="1"/>
    <col min="14083" max="14083" width="3.85546875" customWidth="1"/>
    <col min="14084" max="14084" width="3.7109375" customWidth="1"/>
    <col min="14085" max="14085" width="12.7109375" customWidth="1"/>
    <col min="14086" max="14086" width="52.7109375" customWidth="1"/>
    <col min="14087" max="14090" width="0" hidden="1" customWidth="1"/>
    <col min="14091" max="14091" width="12.28515625" customWidth="1"/>
    <col min="14092" max="14092" width="6.42578125" customWidth="1"/>
    <col min="14093" max="14093" width="12.28515625" customWidth="1"/>
    <col min="14094" max="14094" width="0" hidden="1" customWidth="1"/>
    <col min="14095" max="14095" width="3.7109375" customWidth="1"/>
    <col min="14096" max="14096" width="11.140625" bestFit="1" customWidth="1"/>
    <col min="14099" max="14099" width="11.140625" customWidth="1"/>
    <col min="14330" max="14337" width="0" hidden="1" customWidth="1"/>
    <col min="14338" max="14338" width="3.7109375" customWidth="1"/>
    <col min="14339" max="14339" width="3.85546875" customWidth="1"/>
    <col min="14340" max="14340" width="3.7109375" customWidth="1"/>
    <col min="14341" max="14341" width="12.7109375" customWidth="1"/>
    <col min="14342" max="14342" width="52.7109375" customWidth="1"/>
    <col min="14343" max="14346" width="0" hidden="1" customWidth="1"/>
    <col min="14347" max="14347" width="12.28515625" customWidth="1"/>
    <col min="14348" max="14348" width="6.42578125" customWidth="1"/>
    <col min="14349" max="14349" width="12.28515625" customWidth="1"/>
    <col min="14350" max="14350" width="0" hidden="1" customWidth="1"/>
    <col min="14351" max="14351" width="3.7109375" customWidth="1"/>
    <col min="14352" max="14352" width="11.140625" bestFit="1" customWidth="1"/>
    <col min="14355" max="14355" width="11.140625" customWidth="1"/>
    <col min="14586" max="14593" width="0" hidden="1" customWidth="1"/>
    <col min="14594" max="14594" width="3.7109375" customWidth="1"/>
    <col min="14595" max="14595" width="3.85546875" customWidth="1"/>
    <col min="14596" max="14596" width="3.7109375" customWidth="1"/>
    <col min="14597" max="14597" width="12.7109375" customWidth="1"/>
    <col min="14598" max="14598" width="52.7109375" customWidth="1"/>
    <col min="14599" max="14602" width="0" hidden="1" customWidth="1"/>
    <col min="14603" max="14603" width="12.28515625" customWidth="1"/>
    <col min="14604" max="14604" width="6.42578125" customWidth="1"/>
    <col min="14605" max="14605" width="12.28515625" customWidth="1"/>
    <col min="14606" max="14606" width="0" hidden="1" customWidth="1"/>
    <col min="14607" max="14607" width="3.7109375" customWidth="1"/>
    <col min="14608" max="14608" width="11.140625" bestFit="1" customWidth="1"/>
    <col min="14611" max="14611" width="11.140625" customWidth="1"/>
    <col min="14842" max="14849" width="0" hidden="1" customWidth="1"/>
    <col min="14850" max="14850" width="3.7109375" customWidth="1"/>
    <col min="14851" max="14851" width="3.85546875" customWidth="1"/>
    <col min="14852" max="14852" width="3.7109375" customWidth="1"/>
    <col min="14853" max="14853" width="12.7109375" customWidth="1"/>
    <col min="14854" max="14854" width="52.7109375" customWidth="1"/>
    <col min="14855" max="14858" width="0" hidden="1" customWidth="1"/>
    <col min="14859" max="14859" width="12.28515625" customWidth="1"/>
    <col min="14860" max="14860" width="6.42578125" customWidth="1"/>
    <col min="14861" max="14861" width="12.28515625" customWidth="1"/>
    <col min="14862" max="14862" width="0" hidden="1" customWidth="1"/>
    <col min="14863" max="14863" width="3.7109375" customWidth="1"/>
    <col min="14864" max="14864" width="11.140625" bestFit="1" customWidth="1"/>
    <col min="14867" max="14867" width="11.140625" customWidth="1"/>
    <col min="15098" max="15105" width="0" hidden="1" customWidth="1"/>
    <col min="15106" max="15106" width="3.7109375" customWidth="1"/>
    <col min="15107" max="15107" width="3.85546875" customWidth="1"/>
    <col min="15108" max="15108" width="3.7109375" customWidth="1"/>
    <col min="15109" max="15109" width="12.7109375" customWidth="1"/>
    <col min="15110" max="15110" width="52.7109375" customWidth="1"/>
    <col min="15111" max="15114" width="0" hidden="1" customWidth="1"/>
    <col min="15115" max="15115" width="12.28515625" customWidth="1"/>
    <col min="15116" max="15116" width="6.42578125" customWidth="1"/>
    <col min="15117" max="15117" width="12.28515625" customWidth="1"/>
    <col min="15118" max="15118" width="0" hidden="1" customWidth="1"/>
    <col min="15119" max="15119" width="3.7109375" customWidth="1"/>
    <col min="15120" max="15120" width="11.140625" bestFit="1" customWidth="1"/>
    <col min="15123" max="15123" width="11.140625" customWidth="1"/>
    <col min="15354" max="15361" width="0" hidden="1" customWidth="1"/>
    <col min="15362" max="15362" width="3.7109375" customWidth="1"/>
    <col min="15363" max="15363" width="3.85546875" customWidth="1"/>
    <col min="15364" max="15364" width="3.7109375" customWidth="1"/>
    <col min="15365" max="15365" width="12.7109375" customWidth="1"/>
    <col min="15366" max="15366" width="52.7109375" customWidth="1"/>
    <col min="15367" max="15370" width="0" hidden="1" customWidth="1"/>
    <col min="15371" max="15371" width="12.28515625" customWidth="1"/>
    <col min="15372" max="15372" width="6.42578125" customWidth="1"/>
    <col min="15373" max="15373" width="12.28515625" customWidth="1"/>
    <col min="15374" max="15374" width="0" hidden="1" customWidth="1"/>
    <col min="15375" max="15375" width="3.7109375" customWidth="1"/>
    <col min="15376" max="15376" width="11.140625" bestFit="1" customWidth="1"/>
    <col min="15379" max="15379" width="11.140625" customWidth="1"/>
    <col min="15610" max="15617" width="0" hidden="1" customWidth="1"/>
    <col min="15618" max="15618" width="3.7109375" customWidth="1"/>
    <col min="15619" max="15619" width="3.85546875" customWidth="1"/>
    <col min="15620" max="15620" width="3.7109375" customWidth="1"/>
    <col min="15621" max="15621" width="12.7109375" customWidth="1"/>
    <col min="15622" max="15622" width="52.7109375" customWidth="1"/>
    <col min="15623" max="15626" width="0" hidden="1" customWidth="1"/>
    <col min="15627" max="15627" width="12.28515625" customWidth="1"/>
    <col min="15628" max="15628" width="6.42578125" customWidth="1"/>
    <col min="15629" max="15629" width="12.28515625" customWidth="1"/>
    <col min="15630" max="15630" width="0" hidden="1" customWidth="1"/>
    <col min="15631" max="15631" width="3.7109375" customWidth="1"/>
    <col min="15632" max="15632" width="11.140625" bestFit="1" customWidth="1"/>
    <col min="15635" max="15635" width="11.140625" customWidth="1"/>
    <col min="15866" max="15873" width="0" hidden="1" customWidth="1"/>
    <col min="15874" max="15874" width="3.7109375" customWidth="1"/>
    <col min="15875" max="15875" width="3.85546875" customWidth="1"/>
    <col min="15876" max="15876" width="3.7109375" customWidth="1"/>
    <col min="15877" max="15877" width="12.7109375" customWidth="1"/>
    <col min="15878" max="15878" width="52.7109375" customWidth="1"/>
    <col min="15879" max="15882" width="0" hidden="1" customWidth="1"/>
    <col min="15883" max="15883" width="12.28515625" customWidth="1"/>
    <col min="15884" max="15884" width="6.42578125" customWidth="1"/>
    <col min="15885" max="15885" width="12.28515625" customWidth="1"/>
    <col min="15886" max="15886" width="0" hidden="1" customWidth="1"/>
    <col min="15887" max="15887" width="3.7109375" customWidth="1"/>
    <col min="15888" max="15888" width="11.140625" bestFit="1" customWidth="1"/>
    <col min="15891" max="15891" width="11.140625" customWidth="1"/>
    <col min="16122" max="16129" width="0" hidden="1" customWidth="1"/>
    <col min="16130" max="16130" width="3.7109375" customWidth="1"/>
    <col min="16131" max="16131" width="3.85546875" customWidth="1"/>
    <col min="16132" max="16132" width="3.7109375" customWidth="1"/>
    <col min="16133" max="16133" width="12.7109375" customWidth="1"/>
    <col min="16134" max="16134" width="52.7109375" customWidth="1"/>
    <col min="16135" max="16138" width="0" hidden="1" customWidth="1"/>
    <col min="16139" max="16139" width="12.28515625" customWidth="1"/>
    <col min="16140" max="16140" width="6.42578125" customWidth="1"/>
    <col min="16141" max="16141" width="12.28515625" customWidth="1"/>
    <col min="16142" max="16142" width="0" hidden="1" customWidth="1"/>
    <col min="16143" max="16143" width="3.7109375" customWidth="1"/>
    <col min="16144" max="16144" width="11.140625" bestFit="1" customWidth="1"/>
    <col min="16147" max="16147" width="11.140625" customWidth="1"/>
  </cols>
  <sheetData>
    <row r="1" spans="12:23" hidden="1"/>
    <row r="2" spans="12:23" hidden="1"/>
    <row r="3" spans="12:23" hidden="1"/>
    <row r="4" spans="12:23" ht="3" customHeight="1"/>
    <row r="5" spans="12:23" ht="22.5" customHeight="1">
      <c r="L5" s="1" t="s">
        <v>630</v>
      </c>
      <c r="M5" s="1"/>
      <c r="N5" s="1"/>
      <c r="O5" s="1"/>
      <c r="P5" s="1"/>
      <c r="Q5" s="1"/>
      <c r="R5" s="1"/>
      <c r="S5" s="1"/>
      <c r="T5" s="1"/>
    </row>
    <row r="6" spans="12:23" ht="3" customHeight="1"/>
    <row r="7" spans="12:23">
      <c r="M7" t="s">
        <v>502</v>
      </c>
      <c r="O7" s="1" t="str">
        <f>IF(NameOrPr_ch="",IF(NameOrPr="","",NameOrPr),NameOrPr_ch)</f>
        <v>Комитет по тарифам и энергетике Псковской области</v>
      </c>
      <c r="P7" s="1"/>
      <c r="Q7" s="1"/>
      <c r="R7" s="1"/>
      <c r="S7" s="1"/>
      <c r="T7" s="1"/>
    </row>
    <row r="8" spans="12:23">
      <c r="M8" t="s">
        <v>595</v>
      </c>
      <c r="O8" s="1" t="str">
        <f>IF(datePr_ch="",IF(datePr="","",datePr),datePr_ch)</f>
        <v>23.11.2022</v>
      </c>
      <c r="P8" s="1"/>
      <c r="Q8" s="1"/>
      <c r="R8" s="1"/>
      <c r="S8" s="1"/>
      <c r="T8" s="1"/>
    </row>
    <row r="9" spans="12:23">
      <c r="M9" t="s">
        <v>594</v>
      </c>
      <c r="O9" s="1" t="str">
        <f>IF(numberPr_ch="",IF(numberPr="","",numberPr),numberPr_ch)</f>
        <v>№163-т от 23.11.2022; №212-т от 23.11.2022</v>
      </c>
      <c r="P9" s="1"/>
      <c r="Q9" s="1"/>
      <c r="R9" s="1"/>
      <c r="S9" s="1"/>
      <c r="T9" s="1"/>
    </row>
    <row r="10" spans="12:23">
      <c r="M10" t="s">
        <v>501</v>
      </c>
      <c r="O10" s="1" t="str">
        <f>IF(IstPub_ch="",IF(IstPub="","",IstPub),IstPub_ch)</f>
        <v>https://tarif.pskov.ru/deystvuyushchie-tarify/teplosnabzhenie</v>
      </c>
      <c r="P10" s="1"/>
      <c r="Q10" s="1"/>
      <c r="R10" s="1"/>
      <c r="S10" s="1"/>
      <c r="T10" s="1"/>
    </row>
    <row r="11" spans="12:23" hidden="1">
      <c r="L11" s="1"/>
      <c r="M11" s="1"/>
      <c r="U11" t="s">
        <v>373</v>
      </c>
    </row>
    <row r="12" spans="12:23">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638</v>
      </c>
      <c r="O14" s="1" t="s">
        <v>640</v>
      </c>
      <c r="P14" s="1"/>
      <c r="Q14" s="1"/>
      <c r="R14" s="1"/>
      <c r="S14" s="1"/>
      <c r="T14" s="1"/>
      <c r="U14" s="1" t="s">
        <v>341</v>
      </c>
      <c r="V14" s="1" t="s">
        <v>275</v>
      </c>
      <c r="W14" s="1"/>
    </row>
    <row r="15" spans="12:23" ht="14.25" customHeight="1">
      <c r="L15" s="1"/>
      <c r="M15" s="1"/>
      <c r="O15" s="1" t="s">
        <v>604</v>
      </c>
      <c r="P15" s="1" t="s">
        <v>271</v>
      </c>
      <c r="Q15" s="1"/>
      <c r="R15" s="1" t="s">
        <v>653</v>
      </c>
      <c r="S15" s="1"/>
      <c r="T15" s="1"/>
      <c r="U15" s="1"/>
      <c r="V15" s="1"/>
      <c r="W15" s="1"/>
    </row>
    <row r="16" spans="12:23" ht="33.75" customHeight="1">
      <c r="L16" s="1"/>
      <c r="M16" s="1"/>
      <c r="O16" s="1"/>
      <c r="P16" t="s">
        <v>605</v>
      </c>
      <c r="Q16" t="s">
        <v>6</v>
      </c>
      <c r="R16" t="s">
        <v>274</v>
      </c>
      <c r="S16" s="1" t="s">
        <v>273</v>
      </c>
      <c r="T16" s="1"/>
      <c r="U16" s="1"/>
      <c r="V16" s="1"/>
      <c r="W16" s="1"/>
    </row>
    <row r="17" spans="1:26">
      <c r="K17">
        <v>1</v>
      </c>
      <c r="L17" t="s">
        <v>93</v>
      </c>
      <c r="M17" t="s">
        <v>49</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476</v>
      </c>
      <c r="Z18" t="str">
        <f t="shared" ref="Z18:Z31" si="0">IF(M18="","",M18 )</f>
        <v>Наименование тарифа</v>
      </c>
    </row>
    <row r="19" spans="1:26">
      <c r="A19" s="1"/>
      <c r="B19" s="1">
        <v>1</v>
      </c>
      <c r="L19" t="str">
        <f>mergeValue(A19) &amp;"."&amp; mergeValue(B19)</f>
        <v>1.1</v>
      </c>
      <c r="M19" t="s">
        <v>16</v>
      </c>
      <c r="O19" s="1"/>
      <c r="P19" s="1"/>
      <c r="Q19" s="1"/>
      <c r="R19" s="1"/>
      <c r="S19" s="1"/>
      <c r="T19" s="1"/>
      <c r="U19" s="1"/>
      <c r="V19" s="1"/>
      <c r="W19" t="s">
        <v>477</v>
      </c>
      <c r="Z19" t="str">
        <f t="shared" si="0"/>
        <v>Территория действия тарифа</v>
      </c>
    </row>
    <row r="20" spans="1:26">
      <c r="A20" s="1"/>
      <c r="B20" s="1"/>
      <c r="C20" s="1">
        <v>1</v>
      </c>
      <c r="L20" t="str">
        <f>mergeValue(A20) &amp;"."&amp; mergeValue(B20)&amp;"."&amp; mergeValue(C20)</f>
        <v>1.1.1</v>
      </c>
      <c r="M20" t="s">
        <v>7</v>
      </c>
      <c r="O20" s="1"/>
      <c r="P20" s="1"/>
      <c r="Q20" s="1"/>
      <c r="R20" s="1"/>
      <c r="S20" s="1"/>
      <c r="T20" s="1"/>
      <c r="U20" s="1"/>
      <c r="V20" s="1"/>
      <c r="W20" t="s">
        <v>632</v>
      </c>
      <c r="Z20" t="str">
        <f t="shared" si="0"/>
        <v xml:space="preserve">Наименование системы теплоснабжения </v>
      </c>
    </row>
    <row r="21" spans="1:26">
      <c r="A21" s="1"/>
      <c r="B21" s="1"/>
      <c r="C21" s="1"/>
      <c r="D21" s="1">
        <v>1</v>
      </c>
      <c r="L21" t="str">
        <f>mergeValue(A21) &amp;"."&amp; mergeValue(B21)&amp;"."&amp; mergeValue(C21)&amp;"."&amp; mergeValue(D21)</f>
        <v>1.1.1.1</v>
      </c>
      <c r="M21" t="s">
        <v>22</v>
      </c>
      <c r="O21" s="1"/>
      <c r="P21" s="1"/>
      <c r="Q21" s="1"/>
      <c r="R21" s="1"/>
      <c r="S21" s="1"/>
      <c r="T21" s="1"/>
      <c r="U21" s="1"/>
      <c r="V21" s="1"/>
      <c r="W21" t="s">
        <v>633</v>
      </c>
      <c r="Z21" t="str">
        <f t="shared" si="0"/>
        <v xml:space="preserve">Источник тепловой энергии  </v>
      </c>
    </row>
    <row r="22" spans="1:26">
      <c r="A22" s="1"/>
      <c r="B22" s="1"/>
      <c r="C22" s="1"/>
      <c r="D22" s="1"/>
      <c r="E22" s="1">
        <v>1</v>
      </c>
      <c r="H22">
        <v>1</v>
      </c>
      <c r="I22" s="1">
        <v>1</v>
      </c>
      <c r="L22" t="str">
        <f>mergeValue(A22) &amp;"."&amp; mergeValue(B22)&amp;"."&amp; mergeValue(C22)&amp;"."&amp; mergeValue(D22)&amp;"."&amp; mergeValue(E22)</f>
        <v>1.1.1.1.1</v>
      </c>
      <c r="M22" t="s">
        <v>9</v>
      </c>
      <c r="O22" s="1"/>
      <c r="P22" s="1"/>
      <c r="Q22" s="1"/>
      <c r="R22" s="1"/>
      <c r="S22" s="1"/>
      <c r="T22" s="1"/>
      <c r="U22" s="1"/>
      <c r="V22" s="1"/>
      <c r="W22" t="s">
        <v>637</v>
      </c>
      <c r="Z22" t="str">
        <f t="shared" si="0"/>
        <v>Схема подключения теплопотребляющей установки к коллектору источника тепловой энергии</v>
      </c>
    </row>
    <row r="23" spans="1:26">
      <c r="A23" s="1"/>
      <c r="B23" s="1"/>
      <c r="C23" s="1"/>
      <c r="D23" s="1"/>
      <c r="E23" s="1"/>
      <c r="F23" s="1">
        <v>1</v>
      </c>
      <c r="I23" s="1"/>
      <c r="J23" s="1">
        <v>1</v>
      </c>
      <c r="L23" t="str">
        <f>mergeValue(A23) &amp;"."&amp; mergeValue(B23)&amp;"."&amp; mergeValue(C23)&amp;"."&amp; mergeValue(D23)&amp;"."&amp; mergeValue(E23)&amp;"."&amp; mergeValue(F23)</f>
        <v>1.1.1.1.1.1</v>
      </c>
      <c r="M23" t="s">
        <v>10</v>
      </c>
      <c r="O23" s="1"/>
      <c r="P23" s="1"/>
      <c r="Q23" s="1"/>
      <c r="R23" s="1"/>
      <c r="S23" s="1"/>
      <c r="T23" s="1"/>
      <c r="U23" s="1"/>
      <c r="V23" s="1"/>
      <c r="W23" t="s">
        <v>635</v>
      </c>
      <c r="Z23" t="str">
        <f t="shared" si="0"/>
        <v>Группа потребителей</v>
      </c>
    </row>
    <row r="24" spans="1:26" ht="189"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84</v>
      </c>
      <c r="T24" s="1"/>
      <c r="U24" s="1" t="s">
        <v>85</v>
      </c>
      <c r="W24" s="1" t="s">
        <v>654</v>
      </c>
      <c r="X24" t="str">
        <f>strCheckDate(O25:V25)</f>
        <v/>
      </c>
      <c r="Z24" t="str">
        <f t="shared" si="0"/>
        <v/>
      </c>
    </row>
    <row r="25" spans="1:26" ht="11.25" hidden="1" customHeight="1">
      <c r="A25" s="1"/>
      <c r="B25" s="1"/>
      <c r="C25" s="1"/>
      <c r="D25" s="1"/>
      <c r="E25" s="1"/>
      <c r="F25" s="1"/>
      <c r="I25" s="1"/>
      <c r="J25" s="1"/>
      <c r="Q25" t="str">
        <f>R24 &amp; "-" &amp; T24</f>
        <v>-</v>
      </c>
      <c r="R25" s="1"/>
      <c r="S25" s="1"/>
      <c r="T25" s="1"/>
      <c r="U25" s="1"/>
      <c r="W25" s="1"/>
      <c r="Z25" t="str">
        <f t="shared" si="0"/>
        <v/>
      </c>
    </row>
    <row r="26" spans="1:26" ht="15" customHeight="1">
      <c r="A26" s="1"/>
      <c r="B26" s="1"/>
      <c r="C26" s="1"/>
      <c r="D26" s="1"/>
      <c r="E26" s="1"/>
      <c r="F26" s="1"/>
      <c r="I26" s="1"/>
      <c r="J26" s="1"/>
      <c r="M26" t="s">
        <v>25</v>
      </c>
      <c r="W26" s="1"/>
      <c r="Z26" t="str">
        <f t="shared" si="0"/>
        <v>Добавить вид теплоносителя (параметры теплоносителя)</v>
      </c>
    </row>
    <row r="27" spans="1:26" ht="15" customHeight="1">
      <c r="A27" s="1"/>
      <c r="B27" s="1"/>
      <c r="C27" s="1"/>
      <c r="D27" s="1"/>
      <c r="E27" s="1"/>
      <c r="I27" s="1"/>
      <c r="M27" t="s">
        <v>11</v>
      </c>
      <c r="Z27" t="str">
        <f t="shared" si="0"/>
        <v>Добавить группу потребителей</v>
      </c>
    </row>
    <row r="28" spans="1:26" ht="15" customHeight="1">
      <c r="A28" s="1"/>
      <c r="B28" s="1"/>
      <c r="C28" s="1"/>
      <c r="D28" s="1"/>
      <c r="M28" t="s">
        <v>12</v>
      </c>
      <c r="Z28" t="str">
        <f t="shared" si="0"/>
        <v>Добавить схему подключения</v>
      </c>
    </row>
    <row r="29" spans="1:26" ht="15" customHeight="1">
      <c r="A29" s="1"/>
      <c r="B29" s="1"/>
      <c r="C29" s="1"/>
      <c r="M29" t="s">
        <v>17</v>
      </c>
      <c r="Z29" t="str">
        <f t="shared" si="0"/>
        <v>Добавить источник тепловой энергии</v>
      </c>
    </row>
    <row r="30" spans="1:26" ht="15" customHeight="1">
      <c r="A30" s="1"/>
      <c r="B30" s="1"/>
      <c r="M30" t="s">
        <v>18</v>
      </c>
      <c r="Z30" t="str">
        <f t="shared" si="0"/>
        <v>Добавить наименование системы теплоснабжения</v>
      </c>
    </row>
    <row r="31" spans="1:26" ht="15" customHeight="1">
      <c r="A31" s="1"/>
      <c r="M31" t="s">
        <v>19</v>
      </c>
      <c r="Z31" t="str">
        <f t="shared" si="0"/>
        <v>Добавить территорию действия тарифа</v>
      </c>
    </row>
    <row r="32" spans="1:26" ht="15" customHeight="1">
      <c r="M32" t="s">
        <v>309</v>
      </c>
    </row>
    <row r="34" spans="12:23" ht="90" customHeight="1">
      <c r="L34">
        <v>1</v>
      </c>
      <c r="M34" s="1" t="s">
        <v>631</v>
      </c>
      <c r="N34" s="1"/>
      <c r="O34" s="1"/>
      <c r="P34" s="1"/>
      <c r="Q34" s="1"/>
      <c r="R34" s="1"/>
      <c r="S34" s="1"/>
      <c r="T34" s="1"/>
      <c r="U34" s="1"/>
      <c r="V34" s="1"/>
      <c r="W34" s="1"/>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sheetPr codeName="List05_13">
    <tabColor theme="0" tint="-0.249977111117893"/>
  </sheetPr>
  <dimension ref="A1:J27"/>
  <sheetViews>
    <sheetView showGridLines="0" topLeftCell="E1" zoomScale="80" zoomScaleNormal="80" workbookViewId="0">
      <selection activeCell="F2" sqref="F2:H2"/>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49</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H8" t="str">
        <f>IF('Перечень тарифов'!R21="","наименование отсутствует","" &amp; 'Перечень тарифов'!R21 &amp; "")</f>
        <v>наименование отсутствует</v>
      </c>
      <c r="I8" t="s">
        <v>589</v>
      </c>
    </row>
    <row r="9" spans="1:10">
      <c r="A9" s="1"/>
      <c r="F9" t="str">
        <f>"3." &amp;mergeValue(A9)</f>
        <v>3.1</v>
      </c>
      <c r="G9" t="s">
        <v>495</v>
      </c>
      <c r="H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H12" t="str">
        <f>IF(Территории!H13="","","" &amp; Территории!H13 &amp; "")</f>
        <v>Гдовский район</v>
      </c>
      <c r="I12" t="s">
        <v>500</v>
      </c>
    </row>
    <row r="13" spans="1:10">
      <c r="A13" s="1"/>
      <c r="B13" s="1"/>
      <c r="C13" s="1"/>
      <c r="D13">
        <v>1</v>
      </c>
      <c r="F13" t="str">
        <f>"4."&amp;mergeValue(A13) &amp;"."&amp;mergeValue(B13)&amp;"."&amp;mergeValue(C13)&amp;"."&amp;mergeValue(D13)</f>
        <v>4.1.1.1.1</v>
      </c>
      <c r="G13" t="s">
        <v>498</v>
      </c>
      <c r="H13" t="str">
        <f>IF(Территории!R14="","","" &amp; Территории!R14 &amp; "")</f>
        <v>Гдов (58608101)</v>
      </c>
      <c r="I13" t="s">
        <v>590</v>
      </c>
    </row>
    <row r="14" spans="1:10">
      <c r="A14" s="1">
        <v>2</v>
      </c>
      <c r="F14" t="str">
        <f>"2." &amp;mergeValue(A14)</f>
        <v>2.2</v>
      </c>
      <c r="G14" t="s">
        <v>494</v>
      </c>
      <c r="H14" t="str">
        <f>IF('Перечень тарифов'!R24="","наименование отсутствует","" &amp; 'Перечень тарифов'!R24 &amp; "")</f>
        <v>наименование отсутствует</v>
      </c>
      <c r="I14" t="s">
        <v>589</v>
      </c>
    </row>
    <row r="15" spans="1:10">
      <c r="A15" s="1"/>
      <c r="F15" t="str">
        <f>"3." &amp;mergeValue(A15)</f>
        <v>3.2</v>
      </c>
      <c r="G15" t="s">
        <v>495</v>
      </c>
      <c r="H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t="s">
        <v>587</v>
      </c>
    </row>
    <row r="16" spans="1:10">
      <c r="A16" s="1"/>
      <c r="F16" t="str">
        <f>"4."&amp;mergeValue(A16)</f>
        <v>4.2</v>
      </c>
      <c r="G16" t="s">
        <v>496</v>
      </c>
      <c r="H16" t="s">
        <v>458</v>
      </c>
    </row>
    <row r="17" spans="1:9">
      <c r="A17" s="1"/>
      <c r="B17" s="1">
        <v>1</v>
      </c>
      <c r="F17" t="str">
        <f>"4."&amp;mergeValue(A17) &amp;"."&amp;mergeValue(B17)</f>
        <v>4.2.1</v>
      </c>
      <c r="G17" t="s">
        <v>591</v>
      </c>
      <c r="H17" t="str">
        <f>IF(region_name="","",region_name)</f>
        <v>Псковская область</v>
      </c>
      <c r="I17" t="s">
        <v>499</v>
      </c>
    </row>
    <row r="18" spans="1:9">
      <c r="A18" s="1"/>
      <c r="B18" s="1"/>
      <c r="C18" s="1">
        <v>1</v>
      </c>
      <c r="F18" t="str">
        <f>"4."&amp;mergeValue(A18) &amp;"."&amp;mergeValue(B18)&amp;"."&amp;mergeValue(C18)</f>
        <v>4.2.1.1</v>
      </c>
      <c r="G18" t="s">
        <v>497</v>
      </c>
      <c r="H18" t="str">
        <f>IF(Территории!H16="","","" &amp; Территории!H16 &amp; "")</f>
        <v>Пушкиногорский район</v>
      </c>
      <c r="I18" t="s">
        <v>500</v>
      </c>
    </row>
    <row r="19" spans="1:9">
      <c r="A19" s="1"/>
      <c r="B19" s="1"/>
      <c r="C19" s="1"/>
      <c r="D19">
        <v>1</v>
      </c>
      <c r="F19" t="str">
        <f>"4."&amp;mergeValue(A19) &amp;"."&amp;mergeValue(B19)&amp;"."&amp;mergeValue(C19)&amp;"."&amp;mergeValue(D19)</f>
        <v>4.2.1.1.1</v>
      </c>
      <c r="G19" t="s">
        <v>498</v>
      </c>
      <c r="H19" t="str">
        <f>IF(Территории!R17="","","" &amp; Территории!R17 &amp; "")</f>
        <v>Пушкиногорье (58651152)</v>
      </c>
      <c r="I19" t="s">
        <v>590</v>
      </c>
    </row>
    <row r="20" spans="1:9">
      <c r="A20" s="1">
        <v>3</v>
      </c>
      <c r="F20" t="str">
        <f>"2." &amp;mergeValue(A20)</f>
        <v>2.3</v>
      </c>
      <c r="G20" t="s">
        <v>494</v>
      </c>
      <c r="H20" t="str">
        <f>IF('Перечень тарифов'!R27="","наименование отсутствует","" &amp; 'Перечень тарифов'!R27 &amp; "")</f>
        <v>наименование отсутствует</v>
      </c>
      <c r="I20" t="s">
        <v>589</v>
      </c>
    </row>
    <row r="21" spans="1:9">
      <c r="A21" s="1"/>
      <c r="F21" t="str">
        <f>"3." &amp;mergeValue(A21)</f>
        <v>3.3</v>
      </c>
      <c r="G21" t="s">
        <v>495</v>
      </c>
      <c r="H2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t="s">
        <v>587</v>
      </c>
    </row>
    <row r="22" spans="1:9">
      <c r="A22" s="1"/>
      <c r="F22" t="str">
        <f>"4."&amp;mergeValue(A22)</f>
        <v>4.3</v>
      </c>
      <c r="G22" t="s">
        <v>496</v>
      </c>
      <c r="H22" t="s">
        <v>458</v>
      </c>
    </row>
    <row r="23" spans="1:9">
      <c r="A23" s="1"/>
      <c r="B23" s="1">
        <v>1</v>
      </c>
      <c r="F23" t="str">
        <f>"4."&amp;mergeValue(A23) &amp;"."&amp;mergeValue(B23)</f>
        <v>4.3.1</v>
      </c>
      <c r="G23" t="s">
        <v>591</v>
      </c>
      <c r="H23" t="str">
        <f>IF(region_name="","",region_name)</f>
        <v>Псковская область</v>
      </c>
      <c r="I23" t="s">
        <v>499</v>
      </c>
    </row>
    <row r="24" spans="1:9">
      <c r="A24" s="1"/>
      <c r="B24" s="1"/>
      <c r="C24" s="1">
        <v>1</v>
      </c>
      <c r="F24" t="str">
        <f>"4."&amp;mergeValue(A24) &amp;"."&amp;mergeValue(B24)&amp;"."&amp;mergeValue(C24)</f>
        <v>4.3.1.1</v>
      </c>
      <c r="G24" t="s">
        <v>497</v>
      </c>
      <c r="H24" t="str">
        <f>IF(Территории!H19="","","" &amp; Территории!H19 &amp; "")</f>
        <v>Пушкиногорский район</v>
      </c>
      <c r="I24" t="s">
        <v>500</v>
      </c>
    </row>
    <row r="25" spans="1:9">
      <c r="A25" s="1"/>
      <c r="B25" s="1"/>
      <c r="C25" s="1"/>
      <c r="D25">
        <v>1</v>
      </c>
      <c r="F25" t="str">
        <f>"4."&amp;mergeValue(A25) &amp;"."&amp;mergeValue(B25)&amp;"."&amp;mergeValue(C25)&amp;"."&amp;mergeValue(D25)</f>
        <v>4.3.1.1.1</v>
      </c>
      <c r="G25" t="s">
        <v>498</v>
      </c>
      <c r="H25" t="str">
        <f>IF(Территории!R20="","","" &amp; Территории!R20 &amp; "")</f>
        <v>Пушкиногорский район (58651000)</v>
      </c>
      <c r="I25" t="s">
        <v>590</v>
      </c>
    </row>
    <row r="26" spans="1:9" ht="3" customHeight="1"/>
    <row r="27" spans="1:9" ht="15" customHeight="1">
      <c r="G27" s="1" t="s">
        <v>592</v>
      </c>
      <c r="H27" s="1"/>
    </row>
  </sheetData>
  <sheetProtection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List06_13">
    <tabColor rgb="FFEAEBEE"/>
    <pageSetUpPr fitToPage="1"/>
  </sheetPr>
  <dimension ref="A1:Z94"/>
  <sheetViews>
    <sheetView showGridLines="0" topLeftCell="I4" zoomScale="80" zoomScaleNormal="80" workbookViewId="0">
      <selection activeCell="L5" sqref="L5:T5"/>
    </sheetView>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2.5" customHeight="1">
      <c r="L5" s="1" t="s">
        <v>630</v>
      </c>
      <c r="M5" s="1"/>
      <c r="N5" s="1"/>
      <c r="O5" s="1"/>
      <c r="P5" s="1"/>
      <c r="Q5" s="1"/>
      <c r="R5" s="1"/>
      <c r="S5" s="1"/>
      <c r="T5" s="1"/>
    </row>
    <row r="6" spans="12:23" ht="3" customHeight="1"/>
    <row r="7" spans="12:23">
      <c r="M7" t="s">
        <v>502</v>
      </c>
      <c r="O7" s="1" t="str">
        <f>IF(NameOrPr_ch="",IF(NameOrPr="","",NameOrPr),NameOrPr_ch)</f>
        <v>Комитет по тарифам и энергетике Псковской области</v>
      </c>
      <c r="P7" s="1"/>
      <c r="Q7" s="1"/>
      <c r="R7" s="1"/>
      <c r="S7" s="1"/>
      <c r="T7" s="1"/>
    </row>
    <row r="8" spans="12:23">
      <c r="M8" t="s">
        <v>595</v>
      </c>
      <c r="O8" s="1" t="str">
        <f>IF(datePr_ch="",IF(datePr="","",datePr),datePr_ch)</f>
        <v>23.11.2022</v>
      </c>
      <c r="P8" s="1"/>
      <c r="Q8" s="1"/>
      <c r="R8" s="1"/>
      <c r="S8" s="1"/>
      <c r="T8" s="1"/>
    </row>
    <row r="9" spans="12:23">
      <c r="M9" t="s">
        <v>594</v>
      </c>
      <c r="O9" s="1" t="str">
        <f>IF(numberPr_ch="",IF(numberPr="","",numberPr),numberPr_ch)</f>
        <v>№163-т от 23.11.2022; №212-т от 23.11.2022</v>
      </c>
      <c r="P9" s="1"/>
      <c r="Q9" s="1"/>
      <c r="R9" s="1"/>
      <c r="S9" s="1"/>
      <c r="T9" s="1"/>
    </row>
    <row r="10" spans="12:23">
      <c r="M10" t="s">
        <v>501</v>
      </c>
      <c r="O10" s="1" t="str">
        <f>IF(IstPub_ch="",IF(IstPub="","",IstPub),IstPub_ch)</f>
        <v>https://tarif.pskov.ru/deystvuyushchie-tarify/teplosnabzhenie</v>
      </c>
      <c r="P10" s="1"/>
      <c r="Q10" s="1"/>
      <c r="R10" s="1"/>
      <c r="S10" s="1"/>
      <c r="T10" s="1"/>
    </row>
    <row r="11" spans="12:23" hidden="1">
      <c r="L11" s="1"/>
      <c r="M11" s="1"/>
      <c r="U11" t="s">
        <v>373</v>
      </c>
    </row>
    <row r="12" spans="12:23">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638</v>
      </c>
      <c r="O14" s="1" t="s">
        <v>640</v>
      </c>
      <c r="P14" s="1"/>
      <c r="Q14" s="1"/>
      <c r="R14" s="1"/>
      <c r="S14" s="1"/>
      <c r="T14" s="1"/>
      <c r="U14" s="1" t="s">
        <v>341</v>
      </c>
      <c r="V14" s="1" t="s">
        <v>275</v>
      </c>
      <c r="W14" s="1"/>
    </row>
    <row r="15" spans="12:23" ht="14.25" customHeight="1">
      <c r="L15" s="1"/>
      <c r="M15" s="1"/>
      <c r="O15" s="1" t="s">
        <v>604</v>
      </c>
      <c r="P15" s="1" t="s">
        <v>271</v>
      </c>
      <c r="Q15" s="1"/>
      <c r="R15" s="1" t="s">
        <v>653</v>
      </c>
      <c r="S15" s="1"/>
      <c r="T15" s="1"/>
      <c r="U15" s="1"/>
      <c r="V15" s="1"/>
      <c r="W15" s="1"/>
    </row>
    <row r="16" spans="12:23" ht="33.75" customHeight="1">
      <c r="L16" s="1"/>
      <c r="M16" s="1"/>
      <c r="O16" s="1"/>
      <c r="P16" t="s">
        <v>605</v>
      </c>
      <c r="Q16" t="s">
        <v>6</v>
      </c>
      <c r="R16" t="s">
        <v>274</v>
      </c>
      <c r="S16" s="1" t="s">
        <v>273</v>
      </c>
      <c r="T16" s="1"/>
      <c r="U16" s="1"/>
      <c r="V16" s="1"/>
      <c r="W16" s="1"/>
    </row>
    <row r="17" spans="1:26">
      <c r="K17">
        <v>1</v>
      </c>
      <c r="L17" t="s">
        <v>93</v>
      </c>
      <c r="M17" t="s">
        <v>49</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t="str">
        <f>IF('Перечень тарифов'!J21="","","" &amp; 'Перечень тарифов'!J21 &amp; "")</f>
        <v>Тариф на тепловую энергию</v>
      </c>
      <c r="P18" s="1"/>
      <c r="Q18" s="1"/>
      <c r="R18" s="1"/>
      <c r="S18" s="1"/>
      <c r="T18" s="1"/>
      <c r="U18" s="1"/>
      <c r="V18" s="1"/>
      <c r="W18" t="s">
        <v>476</v>
      </c>
      <c r="Z18" t="str">
        <f t="shared" ref="Z18:Z92" si="0">IF(M18="","",M18 )</f>
        <v>Наименование тарифа</v>
      </c>
    </row>
    <row r="19" spans="1:26">
      <c r="A19" s="1"/>
      <c r="B19" s="1">
        <v>1</v>
      </c>
      <c r="L19" t="str">
        <f>mergeValue(A19) &amp;"."&amp; mergeValue(B19)</f>
        <v>1.1</v>
      </c>
      <c r="M19" t="s">
        <v>16</v>
      </c>
      <c r="O19" s="1" t="str">
        <f>IF('Перечень тарифов'!N21="","","" &amp; 'Перечень тарифов'!N21 &amp; "")</f>
        <v>Гдовский район, Гдов (58608101);</v>
      </c>
      <c r="P19" s="1"/>
      <c r="Q19" s="1"/>
      <c r="R19" s="1"/>
      <c r="S19" s="1"/>
      <c r="T19" s="1"/>
      <c r="U19" s="1"/>
      <c r="V19" s="1"/>
      <c r="W19" t="s">
        <v>477</v>
      </c>
      <c r="Z19" t="str">
        <f t="shared" si="0"/>
        <v>Территория действия тарифа</v>
      </c>
    </row>
    <row r="20" spans="1:26" hidden="1">
      <c r="A20" s="1"/>
      <c r="B20" s="1"/>
      <c r="C20" s="1">
        <v>1</v>
      </c>
      <c r="L20" t="str">
        <f>mergeValue(A20) &amp;"."&amp; mergeValue(B20)&amp;"."&amp; mergeValue(C20)</f>
        <v>1.1.1</v>
      </c>
      <c r="O20" s="1"/>
      <c r="P20" s="1"/>
      <c r="Q20" s="1"/>
      <c r="R20" s="1"/>
      <c r="S20" s="1"/>
      <c r="T20" s="1"/>
      <c r="U20" s="1"/>
      <c r="V20" s="1"/>
      <c r="Z20" t="str">
        <f t="shared" si="0"/>
        <v/>
      </c>
    </row>
    <row r="21" spans="1:26" hidden="1">
      <c r="A21" s="1"/>
      <c r="B21" s="1"/>
      <c r="C21" s="1"/>
      <c r="D21" s="1">
        <v>1</v>
      </c>
      <c r="L21" t="str">
        <f>mergeValue(A21) &amp;"."&amp; mergeValue(B21)&amp;"."&amp; mergeValue(C21)&amp;"."&amp; mergeValue(D21)</f>
        <v>1.1.1.1</v>
      </c>
      <c r="O21" s="1"/>
      <c r="P21" s="1"/>
      <c r="Q21" s="1"/>
      <c r="R21" s="1"/>
      <c r="S21" s="1"/>
      <c r="T21" s="1"/>
      <c r="U21" s="1"/>
      <c r="V21" s="1"/>
      <c r="Z21" t="str">
        <f t="shared" si="0"/>
        <v/>
      </c>
    </row>
    <row r="22" spans="1:26" ht="23.25" customHeight="1">
      <c r="A22" s="1"/>
      <c r="B22" s="1"/>
      <c r="C22" s="1"/>
      <c r="D22" s="1"/>
      <c r="E22" s="1">
        <v>1</v>
      </c>
      <c r="H22">
        <v>1</v>
      </c>
      <c r="I22" s="1">
        <v>1</v>
      </c>
      <c r="L22" t="str">
        <f>mergeValue(A22) &amp;"."&amp; mergeValue(B22)&amp;"."&amp; mergeValue(C22)&amp;"."&amp; mergeValue(D22)&amp;"."&amp; mergeValue(E22)</f>
        <v>1.1.1.1.1</v>
      </c>
      <c r="M22" t="s">
        <v>9</v>
      </c>
      <c r="O22" s="1" t="s">
        <v>3</v>
      </c>
      <c r="P22" s="1"/>
      <c r="Q22" s="1"/>
      <c r="R22" s="1"/>
      <c r="S22" s="1"/>
      <c r="T22" s="1"/>
      <c r="U22" s="1"/>
      <c r="V22" s="1"/>
      <c r="W22" t="s">
        <v>637</v>
      </c>
      <c r="Z22" t="str">
        <f t="shared" si="0"/>
        <v>Схема подключения теплопотребляющей установки к коллектору источника тепловой энергии</v>
      </c>
    </row>
    <row r="23" spans="1:26" ht="20.25" customHeight="1">
      <c r="A23" s="1"/>
      <c r="B23" s="1"/>
      <c r="C23" s="1"/>
      <c r="D23" s="1"/>
      <c r="E23" s="1"/>
      <c r="F23" s="1">
        <v>1</v>
      </c>
      <c r="I23" s="1"/>
      <c r="J23" s="1">
        <v>1</v>
      </c>
      <c r="L23" t="str">
        <f>mergeValue(A23) &amp;"."&amp; mergeValue(B23)&amp;"."&amp; mergeValue(C23)&amp;"."&amp; mergeValue(D23)&amp;"."&amp; mergeValue(E23)&amp;"."&amp; mergeValue(F23)</f>
        <v>1.1.1.1.1.1</v>
      </c>
      <c r="M23" t="s">
        <v>10</v>
      </c>
      <c r="O23" s="1" t="s">
        <v>303</v>
      </c>
      <c r="P23" s="1"/>
      <c r="Q23" s="1"/>
      <c r="R23" s="1"/>
      <c r="S23" s="1"/>
      <c r="T23" s="1"/>
      <c r="U23" s="1"/>
      <c r="V23" s="1"/>
      <c r="W23" t="s">
        <v>635</v>
      </c>
      <c r="Z23" t="str">
        <f t="shared" si="0"/>
        <v>Группа потребителей</v>
      </c>
    </row>
    <row r="24" spans="1:26" ht="17.100000000000001"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M24" t="s">
        <v>641</v>
      </c>
      <c r="O24">
        <v>3962.94</v>
      </c>
      <c r="R24" s="1" t="s">
        <v>1000</v>
      </c>
      <c r="S24" s="1" t="s">
        <v>84</v>
      </c>
      <c r="T24" s="1" t="s">
        <v>1001</v>
      </c>
      <c r="U24" s="1" t="s">
        <v>85</v>
      </c>
      <c r="W24" s="1" t="s">
        <v>654</v>
      </c>
      <c r="X24" t="str">
        <f>strCheckDate(O25:V25)</f>
        <v/>
      </c>
      <c r="Z24" t="str">
        <f t="shared" si="0"/>
        <v>вода</v>
      </c>
    </row>
    <row r="25" spans="1:26" hidden="1">
      <c r="A25" s="1"/>
      <c r="B25" s="1"/>
      <c r="C25" s="1"/>
      <c r="D25" s="1"/>
      <c r="E25" s="1"/>
      <c r="F25" s="1"/>
      <c r="I25" s="1"/>
      <c r="J25" s="1"/>
      <c r="Q25" t="str">
        <f>R24 &amp; "-" &amp; T24</f>
        <v>01.12.2022-31.12.2023</v>
      </c>
      <c r="R25" s="1"/>
      <c r="S25" s="1"/>
      <c r="T25" s="1"/>
      <c r="U25" s="1"/>
      <c r="W25" s="1"/>
      <c r="Z25" t="str">
        <f t="shared" si="0"/>
        <v/>
      </c>
    </row>
    <row r="26" spans="1:26" ht="15" customHeight="1">
      <c r="A26" s="1"/>
      <c r="B26" s="1"/>
      <c r="C26" s="1"/>
      <c r="D26" s="1"/>
      <c r="E26" s="1"/>
      <c r="F26" s="1"/>
      <c r="I26" s="1"/>
      <c r="J26" s="1"/>
      <c r="M26" t="s">
        <v>25</v>
      </c>
      <c r="W26" s="1"/>
      <c r="Z26" t="str">
        <f t="shared" si="0"/>
        <v>Добавить вид теплоносителя (параметры теплоносителя)</v>
      </c>
    </row>
    <row r="27" spans="1:26" ht="26.25" customHeight="1">
      <c r="A27" s="1"/>
      <c r="B27" s="1"/>
      <c r="C27" s="1"/>
      <c r="D27" s="1"/>
      <c r="E27" s="1"/>
      <c r="F27" s="1">
        <v>2</v>
      </c>
      <c r="I27" s="1"/>
      <c r="J27" s="1" t="s">
        <v>1324</v>
      </c>
      <c r="L27" t="str">
        <f>mergeValue(A27) &amp;"."&amp; mergeValue(B27)&amp;"."&amp; mergeValue(C27)&amp;"."&amp; mergeValue(D27)&amp;"."&amp; mergeValue(E27)&amp;"."&amp; mergeValue(F27)</f>
        <v>1.1.1.1.1.2</v>
      </c>
      <c r="M27" t="s">
        <v>10</v>
      </c>
      <c r="O27" s="1" t="s">
        <v>772</v>
      </c>
      <c r="P27" s="1"/>
      <c r="Q27" s="1"/>
      <c r="R27" s="1"/>
      <c r="S27" s="1"/>
      <c r="T27" s="1"/>
      <c r="U27" s="1"/>
      <c r="V27" s="1"/>
      <c r="W27" t="s">
        <v>635</v>
      </c>
      <c r="Z27" t="str">
        <f t="shared" si="0"/>
        <v>Группа потребителей</v>
      </c>
    </row>
    <row r="28" spans="1:26" ht="17.100000000000001" customHeight="1">
      <c r="A28" s="1"/>
      <c r="B28" s="1"/>
      <c r="C28" s="1"/>
      <c r="D28" s="1"/>
      <c r="E28" s="1"/>
      <c r="F28" s="1"/>
      <c r="G28">
        <v>1</v>
      </c>
      <c r="I28" s="1"/>
      <c r="J28" s="1"/>
      <c r="K28">
        <v>1</v>
      </c>
      <c r="L28" t="str">
        <f>mergeValue(A28) &amp;"."&amp; mergeValue(B28)&amp;"."&amp; mergeValue(C28)&amp;"."&amp; mergeValue(D28)&amp;"."&amp; mergeValue(E28)&amp;"."&amp; mergeValue(F28)&amp;"."&amp; mergeValue(G28)</f>
        <v>1.1.1.1.1.2.1</v>
      </c>
      <c r="M28" t="s">
        <v>641</v>
      </c>
      <c r="O28">
        <v>3513.2</v>
      </c>
      <c r="R28" s="1" t="s">
        <v>1000</v>
      </c>
      <c r="S28" s="1" t="s">
        <v>84</v>
      </c>
      <c r="T28" s="1" t="s">
        <v>1001</v>
      </c>
      <c r="U28" s="1" t="s">
        <v>84</v>
      </c>
      <c r="W28" s="1" t="s">
        <v>654</v>
      </c>
      <c r="X28" t="str">
        <f>strCheckDate(O29:V29)</f>
        <v/>
      </c>
      <c r="Z28" t="str">
        <f t="shared" si="0"/>
        <v>вода</v>
      </c>
    </row>
    <row r="29" spans="1:26" hidden="1">
      <c r="A29" s="1"/>
      <c r="B29" s="1"/>
      <c r="C29" s="1"/>
      <c r="D29" s="1"/>
      <c r="E29" s="1"/>
      <c r="F29" s="1"/>
      <c r="I29" s="1"/>
      <c r="J29" s="1"/>
      <c r="Q29" t="str">
        <f>R28 &amp; "-" &amp; T28</f>
        <v>01.12.2022-31.12.2023</v>
      </c>
      <c r="R29" s="1"/>
      <c r="S29" s="1"/>
      <c r="T29" s="1"/>
      <c r="U29" s="1"/>
      <c r="W29" s="1"/>
      <c r="Z29" t="str">
        <f t="shared" si="0"/>
        <v/>
      </c>
    </row>
    <row r="30" spans="1:26" ht="15" customHeight="1">
      <c r="A30" s="1"/>
      <c r="B30" s="1"/>
      <c r="C30" s="1"/>
      <c r="D30" s="1"/>
      <c r="E30" s="1"/>
      <c r="F30" s="1"/>
      <c r="I30" s="1"/>
      <c r="J30" s="1"/>
      <c r="M30" t="s">
        <v>25</v>
      </c>
      <c r="W30" s="1"/>
      <c r="Z30" t="str">
        <f t="shared" si="0"/>
        <v>Добавить вид теплоносителя (параметры теплоносителя)</v>
      </c>
    </row>
    <row r="31" spans="1:26" ht="19.5" customHeight="1">
      <c r="A31" s="1"/>
      <c r="B31" s="1"/>
      <c r="C31" s="1"/>
      <c r="D31" s="1"/>
      <c r="E31" s="1"/>
      <c r="F31" s="1">
        <v>3</v>
      </c>
      <c r="I31" s="1"/>
      <c r="J31" s="1" t="s">
        <v>1324</v>
      </c>
      <c r="L31" t="str">
        <f>mergeValue(A31) &amp;"."&amp; mergeValue(B31)&amp;"."&amp; mergeValue(C31)&amp;"."&amp; mergeValue(D31)&amp;"."&amp; mergeValue(E31)&amp;"."&amp; mergeValue(F31)</f>
        <v>1.1.1.1.1.3</v>
      </c>
      <c r="M31" t="s">
        <v>10</v>
      </c>
      <c r="O31" s="1" t="s">
        <v>772</v>
      </c>
      <c r="P31" s="1"/>
      <c r="Q31" s="1"/>
      <c r="R31" s="1"/>
      <c r="S31" s="1"/>
      <c r="T31" s="1"/>
      <c r="U31" s="1"/>
      <c r="V31" s="1"/>
      <c r="W31" t="s">
        <v>635</v>
      </c>
      <c r="Z31" t="str">
        <f t="shared" si="0"/>
        <v>Группа потребителей</v>
      </c>
    </row>
    <row r="32" spans="1:26" ht="17.100000000000001" customHeight="1">
      <c r="A32" s="1"/>
      <c r="B32" s="1"/>
      <c r="C32" s="1"/>
      <c r="D32" s="1"/>
      <c r="E32" s="1"/>
      <c r="F32" s="1"/>
      <c r="G32">
        <v>1</v>
      </c>
      <c r="I32" s="1"/>
      <c r="J32" s="1"/>
      <c r="K32">
        <v>1</v>
      </c>
      <c r="L32" t="str">
        <f>mergeValue(A32) &amp;"."&amp; mergeValue(B32)&amp;"."&amp; mergeValue(C32)&amp;"."&amp; mergeValue(D32)&amp;"."&amp; mergeValue(E32)&amp;"."&amp; mergeValue(F32)&amp;"."&amp; mergeValue(G32)</f>
        <v>1.1.1.1.1.3.1</v>
      </c>
      <c r="M32" t="s">
        <v>641</v>
      </c>
      <c r="O32">
        <v>2854.4</v>
      </c>
      <c r="R32" s="1" t="s">
        <v>1000</v>
      </c>
      <c r="S32" s="1" t="s">
        <v>84</v>
      </c>
      <c r="T32" s="1" t="s">
        <v>1001</v>
      </c>
      <c r="U32" s="1" t="s">
        <v>84</v>
      </c>
      <c r="W32" s="1" t="s">
        <v>654</v>
      </c>
      <c r="X32" t="str">
        <f>strCheckDate(O33:V33)</f>
        <v/>
      </c>
      <c r="Z32" t="str">
        <f t="shared" si="0"/>
        <v>вода</v>
      </c>
    </row>
    <row r="33" spans="1:26" ht="11.25" hidden="1" customHeight="1">
      <c r="A33" s="1"/>
      <c r="B33" s="1"/>
      <c r="C33" s="1"/>
      <c r="D33" s="1"/>
      <c r="E33" s="1"/>
      <c r="F33" s="1"/>
      <c r="I33" s="1"/>
      <c r="J33" s="1"/>
      <c r="Q33" t="str">
        <f>R32 &amp; "-" &amp; T32</f>
        <v>01.12.2022-31.12.2023</v>
      </c>
      <c r="R33" s="1"/>
      <c r="S33" s="1"/>
      <c r="T33" s="1"/>
      <c r="U33" s="1"/>
      <c r="W33" s="1"/>
      <c r="Z33" t="str">
        <f t="shared" si="0"/>
        <v/>
      </c>
    </row>
    <row r="34" spans="1:26" ht="15" customHeight="1">
      <c r="A34" s="1"/>
      <c r="B34" s="1"/>
      <c r="C34" s="1"/>
      <c r="D34" s="1"/>
      <c r="E34" s="1"/>
      <c r="F34" s="1"/>
      <c r="I34" s="1"/>
      <c r="J34" s="1"/>
      <c r="M34" t="s">
        <v>25</v>
      </c>
      <c r="W34" s="1"/>
      <c r="Z34" t="str">
        <f t="shared" si="0"/>
        <v>Добавить вид теплоносителя (параметры теплоносителя)</v>
      </c>
    </row>
    <row r="35" spans="1:26" ht="22.5" customHeight="1">
      <c r="A35" s="1"/>
      <c r="B35" s="1"/>
      <c r="C35" s="1"/>
      <c r="D35" s="1"/>
      <c r="E35" s="1"/>
      <c r="F35" s="1">
        <v>4</v>
      </c>
      <c r="I35" s="1"/>
      <c r="J35" s="1" t="s">
        <v>1324</v>
      </c>
      <c r="L35" t="str">
        <f>mergeValue(A35) &amp;"."&amp; mergeValue(B35)&amp;"."&amp; mergeValue(C35)&amp;"."&amp; mergeValue(D35)&amp;"."&amp; mergeValue(E35)&amp;"."&amp; mergeValue(F35)</f>
        <v>1.1.1.1.1.4</v>
      </c>
      <c r="M35" t="s">
        <v>10</v>
      </c>
      <c r="O35" s="1" t="s">
        <v>772</v>
      </c>
      <c r="P35" s="1"/>
      <c r="Q35" s="1"/>
      <c r="R35" s="1"/>
      <c r="S35" s="1"/>
      <c r="T35" s="1"/>
      <c r="U35" s="1"/>
      <c r="V35" s="1"/>
      <c r="W35" t="s">
        <v>635</v>
      </c>
      <c r="Z35" t="str">
        <f t="shared" si="0"/>
        <v>Группа потребителей</v>
      </c>
    </row>
    <row r="36" spans="1:26" ht="17.100000000000001" customHeight="1">
      <c r="A36" s="1"/>
      <c r="B36" s="1"/>
      <c r="C36" s="1"/>
      <c r="D36" s="1"/>
      <c r="E36" s="1"/>
      <c r="F36" s="1"/>
      <c r="G36">
        <v>1</v>
      </c>
      <c r="I36" s="1"/>
      <c r="J36" s="1"/>
      <c r="K36">
        <v>1</v>
      </c>
      <c r="L36" t="str">
        <f>mergeValue(A36) &amp;"."&amp; mergeValue(B36)&amp;"."&amp; mergeValue(C36)&amp;"."&amp; mergeValue(D36)&amp;"."&amp; mergeValue(E36)&amp;"."&amp; mergeValue(F36)&amp;"."&amp; mergeValue(G36)</f>
        <v>1.1.1.1.1.4.1</v>
      </c>
      <c r="M36" t="s">
        <v>641</v>
      </c>
      <c r="O36">
        <v>2957.24</v>
      </c>
      <c r="R36" s="1" t="s">
        <v>1000</v>
      </c>
      <c r="S36" s="1" t="s">
        <v>84</v>
      </c>
      <c r="T36" s="1" t="s">
        <v>1001</v>
      </c>
      <c r="U36" s="1" t="s">
        <v>84</v>
      </c>
      <c r="W36" s="1" t="s">
        <v>654</v>
      </c>
      <c r="X36" t="str">
        <f>strCheckDate(O37:V37)</f>
        <v/>
      </c>
      <c r="Z36" t="str">
        <f t="shared" si="0"/>
        <v>вода</v>
      </c>
    </row>
    <row r="37" spans="1:26" ht="11.25" hidden="1" customHeight="1">
      <c r="A37" s="1"/>
      <c r="B37" s="1"/>
      <c r="C37" s="1"/>
      <c r="D37" s="1"/>
      <c r="E37" s="1"/>
      <c r="F37" s="1"/>
      <c r="I37" s="1"/>
      <c r="J37" s="1"/>
      <c r="Q37" t="str">
        <f>R36 &amp; "-" &amp; T36</f>
        <v>01.12.2022-31.12.2023</v>
      </c>
      <c r="R37" s="1"/>
      <c r="S37" s="1"/>
      <c r="T37" s="1"/>
      <c r="U37" s="1"/>
      <c r="W37" s="1"/>
      <c r="Z37" t="str">
        <f t="shared" si="0"/>
        <v/>
      </c>
    </row>
    <row r="38" spans="1:26" ht="15" customHeight="1">
      <c r="A38" s="1"/>
      <c r="B38" s="1"/>
      <c r="C38" s="1"/>
      <c r="D38" s="1"/>
      <c r="E38" s="1"/>
      <c r="F38" s="1"/>
      <c r="I38" s="1"/>
      <c r="J38" s="1"/>
      <c r="M38" t="s">
        <v>25</v>
      </c>
      <c r="W38" s="1"/>
      <c r="Z38" t="str">
        <f t="shared" si="0"/>
        <v>Добавить вид теплоносителя (параметры теплоносителя)</v>
      </c>
    </row>
    <row r="39" spans="1:26" ht="21.75" customHeight="1">
      <c r="A39" s="1"/>
      <c r="B39" s="1"/>
      <c r="C39" s="1"/>
      <c r="D39" s="1"/>
      <c r="E39" s="1"/>
      <c r="F39" s="1">
        <v>5</v>
      </c>
      <c r="I39" s="1"/>
      <c r="J39" s="1" t="s">
        <v>1324</v>
      </c>
      <c r="L39" t="str">
        <f>mergeValue(A39) &amp;"."&amp; mergeValue(B39)&amp;"."&amp; mergeValue(C39)&amp;"."&amp; mergeValue(D39)&amp;"."&amp; mergeValue(E39)&amp;"."&amp; mergeValue(F39)</f>
        <v>1.1.1.1.1.5</v>
      </c>
      <c r="M39" t="s">
        <v>10</v>
      </c>
      <c r="O39" s="1" t="s">
        <v>772</v>
      </c>
      <c r="P39" s="1"/>
      <c r="Q39" s="1"/>
      <c r="R39" s="1"/>
      <c r="S39" s="1"/>
      <c r="T39" s="1"/>
      <c r="U39" s="1"/>
      <c r="V39" s="1"/>
      <c r="W39" t="s">
        <v>635</v>
      </c>
      <c r="Z39" t="str">
        <f t="shared" si="0"/>
        <v>Группа потребителей</v>
      </c>
    </row>
    <row r="40" spans="1:26" ht="17.100000000000001" customHeight="1">
      <c r="A40" s="1"/>
      <c r="B40" s="1"/>
      <c r="C40" s="1"/>
      <c r="D40" s="1"/>
      <c r="E40" s="1"/>
      <c r="F40" s="1"/>
      <c r="G40">
        <v>1</v>
      </c>
      <c r="I40" s="1"/>
      <c r="J40" s="1"/>
      <c r="K40">
        <v>1</v>
      </c>
      <c r="L40" t="str">
        <f>mergeValue(A40) &amp;"."&amp; mergeValue(B40)&amp;"."&amp; mergeValue(C40)&amp;"."&amp; mergeValue(D40)&amp;"."&amp; mergeValue(E40)&amp;"."&amp; mergeValue(F40)&amp;"."&amp; mergeValue(G40)</f>
        <v>1.1.1.1.1.5.1</v>
      </c>
      <c r="M40" t="s">
        <v>641</v>
      </c>
      <c r="O40">
        <v>3186.29</v>
      </c>
      <c r="R40" s="1" t="s">
        <v>1000</v>
      </c>
      <c r="S40" s="1" t="s">
        <v>84</v>
      </c>
      <c r="T40" s="1" t="s">
        <v>1001</v>
      </c>
      <c r="U40" s="1" t="s">
        <v>84</v>
      </c>
      <c r="W40" s="1" t="s">
        <v>654</v>
      </c>
      <c r="X40" t="str">
        <f>strCheckDate(O41:V41)</f>
        <v/>
      </c>
      <c r="Z40" t="str">
        <f t="shared" si="0"/>
        <v>вода</v>
      </c>
    </row>
    <row r="41" spans="1:26" ht="11.25" hidden="1" customHeight="1">
      <c r="A41" s="1"/>
      <c r="B41" s="1"/>
      <c r="C41" s="1"/>
      <c r="D41" s="1"/>
      <c r="E41" s="1"/>
      <c r="F41" s="1"/>
      <c r="I41" s="1"/>
      <c r="J41" s="1"/>
      <c r="Q41" t="str">
        <f>R40 &amp; "-" &amp; T40</f>
        <v>01.12.2022-31.12.2023</v>
      </c>
      <c r="R41" s="1"/>
      <c r="S41" s="1"/>
      <c r="T41" s="1"/>
      <c r="U41" s="1"/>
      <c r="W41" s="1"/>
      <c r="Z41" t="str">
        <f t="shared" si="0"/>
        <v/>
      </c>
    </row>
    <row r="42" spans="1:26" ht="15" customHeight="1">
      <c r="A42" s="1"/>
      <c r="B42" s="1"/>
      <c r="C42" s="1"/>
      <c r="D42" s="1"/>
      <c r="E42" s="1"/>
      <c r="F42" s="1"/>
      <c r="I42" s="1"/>
      <c r="J42" s="1"/>
      <c r="M42" t="s">
        <v>25</v>
      </c>
      <c r="W42" s="1"/>
      <c r="Z42" t="str">
        <f t="shared" si="0"/>
        <v>Добавить вид теплоносителя (параметры теплоносителя)</v>
      </c>
    </row>
    <row r="43" spans="1:26" ht="24" customHeight="1">
      <c r="A43" s="1"/>
      <c r="B43" s="1"/>
      <c r="C43" s="1"/>
      <c r="D43" s="1"/>
      <c r="E43" s="1"/>
      <c r="F43" s="1">
        <v>6</v>
      </c>
      <c r="I43" s="1"/>
      <c r="J43" s="1" t="s">
        <v>1324</v>
      </c>
      <c r="L43" t="str">
        <f>mergeValue(A43) &amp;"."&amp; mergeValue(B43)&amp;"."&amp; mergeValue(C43)&amp;"."&amp; mergeValue(D43)&amp;"."&amp; mergeValue(E43)&amp;"."&amp; mergeValue(F43)</f>
        <v>1.1.1.1.1.6</v>
      </c>
      <c r="M43" t="s">
        <v>10</v>
      </c>
      <c r="O43" s="1" t="s">
        <v>304</v>
      </c>
      <c r="P43" s="1"/>
      <c r="Q43" s="1"/>
      <c r="R43" s="1"/>
      <c r="S43" s="1"/>
      <c r="T43" s="1"/>
      <c r="U43" s="1"/>
      <c r="V43" s="1"/>
      <c r="W43" t="s">
        <v>635</v>
      </c>
      <c r="Z43" t="str">
        <f t="shared" si="0"/>
        <v>Группа потребителей</v>
      </c>
    </row>
    <row r="44" spans="1:26" ht="17.100000000000001" customHeight="1">
      <c r="A44" s="1"/>
      <c r="B44" s="1"/>
      <c r="C44" s="1"/>
      <c r="D44" s="1"/>
      <c r="E44" s="1"/>
      <c r="F44" s="1"/>
      <c r="G44">
        <v>1</v>
      </c>
      <c r="I44" s="1"/>
      <c r="J44" s="1"/>
      <c r="K44">
        <v>1</v>
      </c>
      <c r="L44" t="str">
        <f>mergeValue(A44) &amp;"."&amp; mergeValue(B44)&amp;"."&amp; mergeValue(C44)&amp;"."&amp; mergeValue(D44)&amp;"."&amp; mergeValue(E44)&amp;"."&amp; mergeValue(F44)&amp;"."&amp; mergeValue(G44)</f>
        <v>1.1.1.1.1.6.1</v>
      </c>
      <c r="M44" t="s">
        <v>641</v>
      </c>
      <c r="O44">
        <v>3962.94</v>
      </c>
      <c r="R44" s="1" t="s">
        <v>1000</v>
      </c>
      <c r="S44" s="1" t="s">
        <v>84</v>
      </c>
      <c r="T44" s="1" t="s">
        <v>1001</v>
      </c>
      <c r="U44" s="1" t="s">
        <v>84</v>
      </c>
      <c r="W44" s="1" t="s">
        <v>654</v>
      </c>
      <c r="X44" t="str">
        <f>strCheckDate(O45:V45)</f>
        <v/>
      </c>
      <c r="Z44" t="str">
        <f t="shared" si="0"/>
        <v>вода</v>
      </c>
    </row>
    <row r="45" spans="1:26" ht="11.25" hidden="1" customHeight="1">
      <c r="A45" s="1"/>
      <c r="B45" s="1"/>
      <c r="C45" s="1"/>
      <c r="D45" s="1"/>
      <c r="E45" s="1"/>
      <c r="F45" s="1"/>
      <c r="I45" s="1"/>
      <c r="J45" s="1"/>
      <c r="Q45" t="str">
        <f>R44 &amp; "-" &amp; T44</f>
        <v>01.12.2022-31.12.2023</v>
      </c>
      <c r="R45" s="1"/>
      <c r="S45" s="1"/>
      <c r="T45" s="1"/>
      <c r="U45" s="1"/>
      <c r="W45" s="1"/>
      <c r="Z45" t="str">
        <f t="shared" si="0"/>
        <v/>
      </c>
    </row>
    <row r="46" spans="1:26" ht="15" customHeight="1">
      <c r="A46" s="1"/>
      <c r="B46" s="1"/>
      <c r="C46" s="1"/>
      <c r="D46" s="1"/>
      <c r="E46" s="1"/>
      <c r="F46" s="1"/>
      <c r="I46" s="1"/>
      <c r="J46" s="1"/>
      <c r="M46" t="s">
        <v>25</v>
      </c>
      <c r="W46" s="1"/>
      <c r="Z46" t="str">
        <f t="shared" si="0"/>
        <v>Добавить вид теплоносителя (параметры теплоносителя)</v>
      </c>
    </row>
    <row r="47" spans="1:26" ht="15" customHeight="1">
      <c r="A47" s="1"/>
      <c r="B47" s="1"/>
      <c r="C47" s="1"/>
      <c r="D47" s="1"/>
      <c r="E47" s="1"/>
      <c r="I47" s="1"/>
      <c r="M47" t="s">
        <v>11</v>
      </c>
      <c r="Z47" t="str">
        <f t="shared" si="0"/>
        <v>Добавить группу потребителей</v>
      </c>
    </row>
    <row r="48" spans="1:26" ht="15" customHeight="1">
      <c r="A48" s="1"/>
      <c r="B48" s="1"/>
      <c r="C48" s="1"/>
      <c r="D48" s="1"/>
      <c r="M48" t="s">
        <v>12</v>
      </c>
      <c r="Z48" t="str">
        <f t="shared" si="0"/>
        <v>Добавить схему подключения</v>
      </c>
    </row>
    <row r="49" spans="1:26">
      <c r="A49" s="1"/>
      <c r="B49" s="1">
        <v>2</v>
      </c>
      <c r="L49" t="str">
        <f>mergeValue(A49) &amp;"."&amp; mergeValue(B49)</f>
        <v>1.2</v>
      </c>
      <c r="M49" t="s">
        <v>16</v>
      </c>
      <c r="O49" s="1" t="str">
        <f>IF('Перечень тарифов'!N24="","","" &amp; 'Перечень тарифов'!N24 &amp; "")</f>
        <v>Пушкиногорский район, Пушкиногорье (58651152);</v>
      </c>
      <c r="P49" s="1"/>
      <c r="Q49" s="1"/>
      <c r="R49" s="1"/>
      <c r="S49" s="1"/>
      <c r="T49" s="1"/>
      <c r="U49" s="1"/>
      <c r="V49" s="1"/>
      <c r="W49" t="s">
        <v>477</v>
      </c>
      <c r="Z49" t="str">
        <f t="shared" si="0"/>
        <v>Территория действия тарифа</v>
      </c>
    </row>
    <row r="50" spans="1:26" hidden="1">
      <c r="A50" s="1"/>
      <c r="B50" s="1"/>
      <c r="C50" s="1">
        <v>1</v>
      </c>
      <c r="L50" t="str">
        <f>mergeValue(A50) &amp;"."&amp; mergeValue(B50)&amp;"."&amp; mergeValue(C50)</f>
        <v>1.2.1</v>
      </c>
      <c r="O50" s="1"/>
      <c r="P50" s="1"/>
      <c r="Q50" s="1"/>
      <c r="R50" s="1"/>
      <c r="S50" s="1"/>
      <c r="T50" s="1"/>
      <c r="U50" s="1"/>
      <c r="V50" s="1"/>
      <c r="Z50" t="str">
        <f t="shared" si="0"/>
        <v/>
      </c>
    </row>
    <row r="51" spans="1:26" hidden="1">
      <c r="A51" s="1"/>
      <c r="B51" s="1"/>
      <c r="C51" s="1"/>
      <c r="D51" s="1">
        <v>1</v>
      </c>
      <c r="L51" t="str">
        <f>mergeValue(A51) &amp;"."&amp; mergeValue(B51)&amp;"."&amp; mergeValue(C51)&amp;"."&amp; mergeValue(D51)</f>
        <v>1.2.1.1</v>
      </c>
      <c r="O51" s="1"/>
      <c r="P51" s="1"/>
      <c r="Q51" s="1"/>
      <c r="R51" s="1"/>
      <c r="S51" s="1"/>
      <c r="T51" s="1"/>
      <c r="U51" s="1"/>
      <c r="V51" s="1"/>
      <c r="Z51" t="str">
        <f t="shared" si="0"/>
        <v/>
      </c>
    </row>
    <row r="52" spans="1:26" ht="27" customHeight="1">
      <c r="A52" s="1"/>
      <c r="B52" s="1"/>
      <c r="C52" s="1"/>
      <c r="D52" s="1"/>
      <c r="E52" s="1">
        <v>1</v>
      </c>
      <c r="H52">
        <v>1</v>
      </c>
      <c r="I52" s="1">
        <v>1</v>
      </c>
      <c r="L52" t="str">
        <f>mergeValue(A52) &amp;"."&amp; mergeValue(B52)&amp;"."&amp; mergeValue(C52)&amp;"."&amp; mergeValue(D52)&amp;"."&amp; mergeValue(E52)</f>
        <v>1.2.1.1.1</v>
      </c>
      <c r="M52" t="s">
        <v>9</v>
      </c>
      <c r="O52" s="1" t="s">
        <v>3</v>
      </c>
      <c r="P52" s="1"/>
      <c r="Q52" s="1"/>
      <c r="R52" s="1"/>
      <c r="S52" s="1"/>
      <c r="T52" s="1"/>
      <c r="U52" s="1"/>
      <c r="V52" s="1"/>
      <c r="W52" t="s">
        <v>637</v>
      </c>
      <c r="Z52" t="str">
        <f t="shared" si="0"/>
        <v>Схема подключения теплопотребляющей установки к коллектору источника тепловой энергии</v>
      </c>
    </row>
    <row r="53" spans="1:26" ht="30" customHeight="1">
      <c r="A53" s="1"/>
      <c r="B53" s="1"/>
      <c r="C53" s="1"/>
      <c r="D53" s="1"/>
      <c r="E53" s="1"/>
      <c r="F53" s="1">
        <v>1</v>
      </c>
      <c r="I53" s="1"/>
      <c r="J53" s="1">
        <v>1</v>
      </c>
      <c r="L53" t="str">
        <f>mergeValue(A53) &amp;"."&amp; mergeValue(B53)&amp;"."&amp; mergeValue(C53)&amp;"."&amp; mergeValue(D53)&amp;"."&amp; mergeValue(E53)&amp;"."&amp; mergeValue(F53)</f>
        <v>1.2.1.1.1.1</v>
      </c>
      <c r="M53" t="s">
        <v>10</v>
      </c>
      <c r="O53" s="1" t="s">
        <v>303</v>
      </c>
      <c r="P53" s="1"/>
      <c r="Q53" s="1"/>
      <c r="R53" s="1"/>
      <c r="S53" s="1"/>
      <c r="T53" s="1"/>
      <c r="U53" s="1"/>
      <c r="V53" s="1"/>
      <c r="W53" t="s">
        <v>635</v>
      </c>
      <c r="Z53" t="str">
        <f t="shared" si="0"/>
        <v>Группа потребителей</v>
      </c>
    </row>
    <row r="54" spans="1:26" ht="17.100000000000001" customHeight="1">
      <c r="A54" s="1"/>
      <c r="B54" s="1"/>
      <c r="C54" s="1"/>
      <c r="D54" s="1"/>
      <c r="E54" s="1"/>
      <c r="F54" s="1"/>
      <c r="G54">
        <v>1</v>
      </c>
      <c r="I54" s="1"/>
      <c r="J54" s="1"/>
      <c r="K54">
        <v>1</v>
      </c>
      <c r="L54" t="str">
        <f>mergeValue(A54) &amp;"."&amp; mergeValue(B54)&amp;"."&amp; mergeValue(C54)&amp;"."&amp; mergeValue(D54)&amp;"."&amp; mergeValue(E54)&amp;"."&amp; mergeValue(F54)&amp;"."&amp; mergeValue(G54)</f>
        <v>1.2.1.1.1.1.1</v>
      </c>
      <c r="M54" t="s">
        <v>641</v>
      </c>
      <c r="O54">
        <v>5003.97</v>
      </c>
      <c r="R54" s="1" t="s">
        <v>1000</v>
      </c>
      <c r="S54" s="1" t="s">
        <v>84</v>
      </c>
      <c r="T54" s="1" t="s">
        <v>1001</v>
      </c>
      <c r="U54" s="1" t="s">
        <v>84</v>
      </c>
      <c r="W54" s="1" t="s">
        <v>654</v>
      </c>
      <c r="X54" t="str">
        <f>strCheckDate(O55:V55)</f>
        <v/>
      </c>
      <c r="Z54" t="str">
        <f t="shared" si="0"/>
        <v>вода</v>
      </c>
    </row>
    <row r="55" spans="1:26" ht="11.25" hidden="1" customHeight="1">
      <c r="A55" s="1"/>
      <c r="B55" s="1"/>
      <c r="C55" s="1"/>
      <c r="D55" s="1"/>
      <c r="E55" s="1"/>
      <c r="F55" s="1"/>
      <c r="I55" s="1"/>
      <c r="J55" s="1"/>
      <c r="Q55" t="str">
        <f>R54 &amp; "-" &amp; T54</f>
        <v>01.12.2022-31.12.2023</v>
      </c>
      <c r="R55" s="1"/>
      <c r="S55" s="1"/>
      <c r="T55" s="1"/>
      <c r="U55" s="1"/>
      <c r="W55" s="1"/>
      <c r="Z55" t="str">
        <f t="shared" si="0"/>
        <v/>
      </c>
    </row>
    <row r="56" spans="1:26" ht="15" customHeight="1">
      <c r="A56" s="1"/>
      <c r="B56" s="1"/>
      <c r="C56" s="1"/>
      <c r="D56" s="1"/>
      <c r="E56" s="1"/>
      <c r="F56" s="1"/>
      <c r="I56" s="1"/>
      <c r="J56" s="1"/>
      <c r="M56" t="s">
        <v>25</v>
      </c>
      <c r="W56" s="1"/>
      <c r="Z56" t="str">
        <f t="shared" si="0"/>
        <v>Добавить вид теплоносителя (параметры теплоносителя)</v>
      </c>
    </row>
    <row r="57" spans="1:26" ht="21.75" customHeight="1">
      <c r="A57" s="1"/>
      <c r="B57" s="1"/>
      <c r="C57" s="1"/>
      <c r="D57" s="1"/>
      <c r="E57" s="1"/>
      <c r="F57" s="1">
        <v>2</v>
      </c>
      <c r="I57" s="1"/>
      <c r="J57" s="1" t="s">
        <v>1324</v>
      </c>
      <c r="L57" t="str">
        <f>mergeValue(A57) &amp;"."&amp; mergeValue(B57)&amp;"."&amp; mergeValue(C57)&amp;"."&amp; mergeValue(D57)&amp;"."&amp; mergeValue(E57)&amp;"."&amp; mergeValue(F57)</f>
        <v>1.2.1.1.1.2</v>
      </c>
      <c r="M57" t="s">
        <v>10</v>
      </c>
      <c r="O57" s="1" t="s">
        <v>772</v>
      </c>
      <c r="P57" s="1"/>
      <c r="Q57" s="1"/>
      <c r="R57" s="1"/>
      <c r="S57" s="1"/>
      <c r="T57" s="1"/>
      <c r="U57" s="1"/>
      <c r="V57" s="1"/>
      <c r="W57" t="s">
        <v>635</v>
      </c>
      <c r="Z57" t="str">
        <f t="shared" si="0"/>
        <v>Группа потребителей</v>
      </c>
    </row>
    <row r="58" spans="1:26" ht="17.100000000000001" customHeight="1">
      <c r="A58" s="1"/>
      <c r="B58" s="1"/>
      <c r="C58" s="1"/>
      <c r="D58" s="1"/>
      <c r="E58" s="1"/>
      <c r="F58" s="1"/>
      <c r="G58">
        <v>1</v>
      </c>
      <c r="I58" s="1"/>
      <c r="J58" s="1"/>
      <c r="K58">
        <v>1</v>
      </c>
      <c r="L58" t="str">
        <f>mergeValue(A58) &amp;"."&amp; mergeValue(B58)&amp;"."&amp; mergeValue(C58)&amp;"."&amp; mergeValue(D58)&amp;"."&amp; mergeValue(E58)&amp;"."&amp; mergeValue(F58)&amp;"."&amp; mergeValue(G58)</f>
        <v>1.2.1.1.1.2.1</v>
      </c>
      <c r="M58" t="s">
        <v>641</v>
      </c>
      <c r="O58">
        <v>4066.28</v>
      </c>
      <c r="R58" s="1" t="s">
        <v>1000</v>
      </c>
      <c r="S58" s="1" t="s">
        <v>84</v>
      </c>
      <c r="T58" s="1" t="s">
        <v>1001</v>
      </c>
      <c r="U58" s="1" t="s">
        <v>84</v>
      </c>
      <c r="W58" s="1" t="s">
        <v>654</v>
      </c>
      <c r="X58" t="str">
        <f>strCheckDate(O59:V59)</f>
        <v/>
      </c>
      <c r="Z58" t="str">
        <f t="shared" si="0"/>
        <v>вода</v>
      </c>
    </row>
    <row r="59" spans="1:26" ht="11.25" hidden="1" customHeight="1">
      <c r="A59" s="1"/>
      <c r="B59" s="1"/>
      <c r="C59" s="1"/>
      <c r="D59" s="1"/>
      <c r="E59" s="1"/>
      <c r="F59" s="1"/>
      <c r="I59" s="1"/>
      <c r="J59" s="1"/>
      <c r="Q59" t="str">
        <f>R58 &amp; "-" &amp; T58</f>
        <v>01.12.2022-31.12.2023</v>
      </c>
      <c r="R59" s="1"/>
      <c r="S59" s="1"/>
      <c r="T59" s="1"/>
      <c r="U59" s="1"/>
      <c r="W59" s="1"/>
      <c r="Z59" t="str">
        <f t="shared" si="0"/>
        <v/>
      </c>
    </row>
    <row r="60" spans="1:26" ht="15" customHeight="1">
      <c r="A60" s="1"/>
      <c r="B60" s="1"/>
      <c r="C60" s="1"/>
      <c r="D60" s="1"/>
      <c r="E60" s="1"/>
      <c r="F60" s="1"/>
      <c r="I60" s="1"/>
      <c r="J60" s="1"/>
      <c r="M60" t="s">
        <v>25</v>
      </c>
      <c r="W60" s="1"/>
      <c r="Z60" t="str">
        <f t="shared" si="0"/>
        <v>Добавить вид теплоносителя (параметры теплоносителя)</v>
      </c>
    </row>
    <row r="61" spans="1:26" ht="23.25" customHeight="1">
      <c r="A61" s="1"/>
      <c r="B61" s="1"/>
      <c r="C61" s="1"/>
      <c r="D61" s="1"/>
      <c r="E61" s="1"/>
      <c r="F61" s="1">
        <v>3</v>
      </c>
      <c r="I61" s="1"/>
      <c r="J61" s="1" t="s">
        <v>1324</v>
      </c>
      <c r="L61" t="str">
        <f>mergeValue(A61) &amp;"."&amp; mergeValue(B61)&amp;"."&amp; mergeValue(C61)&amp;"."&amp; mergeValue(D61)&amp;"."&amp; mergeValue(E61)&amp;"."&amp; mergeValue(F61)</f>
        <v>1.2.1.1.1.3</v>
      </c>
      <c r="M61" t="s">
        <v>10</v>
      </c>
      <c r="O61" s="1" t="s">
        <v>772</v>
      </c>
      <c r="P61" s="1"/>
      <c r="Q61" s="1"/>
      <c r="R61" s="1"/>
      <c r="S61" s="1"/>
      <c r="T61" s="1"/>
      <c r="U61" s="1"/>
      <c r="V61" s="1"/>
      <c r="W61" t="s">
        <v>635</v>
      </c>
      <c r="Z61" t="str">
        <f t="shared" si="0"/>
        <v>Группа потребителей</v>
      </c>
    </row>
    <row r="62" spans="1:26" ht="17.100000000000001" customHeight="1">
      <c r="A62" s="1"/>
      <c r="B62" s="1"/>
      <c r="C62" s="1"/>
      <c r="D62" s="1"/>
      <c r="E62" s="1"/>
      <c r="F62" s="1"/>
      <c r="G62">
        <v>1</v>
      </c>
      <c r="I62" s="1"/>
      <c r="J62" s="1"/>
      <c r="K62">
        <v>1</v>
      </c>
      <c r="L62" t="str">
        <f>mergeValue(A62) &amp;"."&amp; mergeValue(B62)&amp;"."&amp; mergeValue(C62)&amp;"."&amp; mergeValue(D62)&amp;"."&amp; mergeValue(E62)&amp;"."&amp; mergeValue(F62)&amp;"."&amp; mergeValue(G62)</f>
        <v>1.2.1.1.1.3.1</v>
      </c>
      <c r="M62" t="s">
        <v>641</v>
      </c>
      <c r="O62">
        <v>3670.92</v>
      </c>
      <c r="R62" s="1" t="s">
        <v>1000</v>
      </c>
      <c r="S62" s="1" t="s">
        <v>84</v>
      </c>
      <c r="T62" s="1" t="s">
        <v>1001</v>
      </c>
      <c r="U62" s="1" t="s">
        <v>84</v>
      </c>
      <c r="W62" s="1" t="s">
        <v>654</v>
      </c>
      <c r="X62" t="str">
        <f>strCheckDate(O63:V63)</f>
        <v/>
      </c>
      <c r="Z62" t="str">
        <f t="shared" si="0"/>
        <v>вода</v>
      </c>
    </row>
    <row r="63" spans="1:26" ht="11.25" hidden="1" customHeight="1">
      <c r="A63" s="1"/>
      <c r="B63" s="1"/>
      <c r="C63" s="1"/>
      <c r="D63" s="1"/>
      <c r="E63" s="1"/>
      <c r="F63" s="1"/>
      <c r="I63" s="1"/>
      <c r="J63" s="1"/>
      <c r="Q63" t="str">
        <f>R62 &amp; "-" &amp; T62</f>
        <v>01.12.2022-31.12.2023</v>
      </c>
      <c r="R63" s="1"/>
      <c r="S63" s="1"/>
      <c r="T63" s="1"/>
      <c r="U63" s="1"/>
      <c r="W63" s="1"/>
      <c r="Z63" t="str">
        <f t="shared" si="0"/>
        <v/>
      </c>
    </row>
    <row r="64" spans="1:26" ht="15" customHeight="1">
      <c r="A64" s="1"/>
      <c r="B64" s="1"/>
      <c r="C64" s="1"/>
      <c r="D64" s="1"/>
      <c r="E64" s="1"/>
      <c r="F64" s="1"/>
      <c r="I64" s="1"/>
      <c r="J64" s="1"/>
      <c r="M64" t="s">
        <v>25</v>
      </c>
      <c r="W64" s="1"/>
      <c r="Z64" t="str">
        <f t="shared" si="0"/>
        <v>Добавить вид теплоносителя (параметры теплоносителя)</v>
      </c>
    </row>
    <row r="65" spans="1:26" ht="24" customHeight="1">
      <c r="A65" s="1"/>
      <c r="B65" s="1"/>
      <c r="C65" s="1"/>
      <c r="D65" s="1"/>
      <c r="E65" s="1"/>
      <c r="F65" s="1">
        <v>4</v>
      </c>
      <c r="I65" s="1"/>
      <c r="J65" s="1" t="s">
        <v>1324</v>
      </c>
      <c r="L65" t="str">
        <f>mergeValue(A65) &amp;"."&amp; mergeValue(B65)&amp;"."&amp; mergeValue(C65)&amp;"."&amp; mergeValue(D65)&amp;"."&amp; mergeValue(E65)&amp;"."&amp; mergeValue(F65)</f>
        <v>1.2.1.1.1.4</v>
      </c>
      <c r="M65" t="s">
        <v>10</v>
      </c>
      <c r="O65" s="1" t="s">
        <v>304</v>
      </c>
      <c r="P65" s="1"/>
      <c r="Q65" s="1"/>
      <c r="R65" s="1"/>
      <c r="S65" s="1"/>
      <c r="T65" s="1"/>
      <c r="U65" s="1"/>
      <c r="V65" s="1"/>
      <c r="W65" t="s">
        <v>635</v>
      </c>
      <c r="Z65" t="str">
        <f t="shared" si="0"/>
        <v>Группа потребителей</v>
      </c>
    </row>
    <row r="66" spans="1:26" ht="17.100000000000001" customHeight="1">
      <c r="A66" s="1"/>
      <c r="B66" s="1"/>
      <c r="C66" s="1"/>
      <c r="D66" s="1"/>
      <c r="E66" s="1"/>
      <c r="F66" s="1"/>
      <c r="G66">
        <v>1</v>
      </c>
      <c r="I66" s="1"/>
      <c r="J66" s="1"/>
      <c r="K66">
        <v>1</v>
      </c>
      <c r="L66" t="str">
        <f>mergeValue(A66) &amp;"."&amp; mergeValue(B66)&amp;"."&amp; mergeValue(C66)&amp;"."&amp; mergeValue(D66)&amp;"."&amp; mergeValue(E66)&amp;"."&amp; mergeValue(F66)&amp;"."&amp; mergeValue(G66)</f>
        <v>1.2.1.1.1.4.1</v>
      </c>
      <c r="M66" t="s">
        <v>641</v>
      </c>
      <c r="O66">
        <v>5003.97</v>
      </c>
      <c r="R66" s="1" t="s">
        <v>1000</v>
      </c>
      <c r="S66" s="1" t="s">
        <v>84</v>
      </c>
      <c r="T66" s="1" t="s">
        <v>1001</v>
      </c>
      <c r="U66" s="1" t="s">
        <v>84</v>
      </c>
      <c r="W66" s="1" t="s">
        <v>654</v>
      </c>
      <c r="X66" t="str">
        <f>strCheckDate(O67:V67)</f>
        <v/>
      </c>
      <c r="Z66" t="str">
        <f t="shared" si="0"/>
        <v>вода</v>
      </c>
    </row>
    <row r="67" spans="1:26" ht="11.25" hidden="1" customHeight="1">
      <c r="A67" s="1"/>
      <c r="B67" s="1"/>
      <c r="C67" s="1"/>
      <c r="D67" s="1"/>
      <c r="E67" s="1"/>
      <c r="F67" s="1"/>
      <c r="I67" s="1"/>
      <c r="J67" s="1"/>
      <c r="Q67" t="str">
        <f>R66 &amp; "-" &amp; T66</f>
        <v>01.12.2022-31.12.2023</v>
      </c>
      <c r="R67" s="1"/>
      <c r="S67" s="1"/>
      <c r="T67" s="1"/>
      <c r="U67" s="1"/>
      <c r="W67" s="1"/>
      <c r="Z67" t="str">
        <f t="shared" si="0"/>
        <v/>
      </c>
    </row>
    <row r="68" spans="1:26" ht="15" customHeight="1">
      <c r="A68" s="1"/>
      <c r="B68" s="1"/>
      <c r="C68" s="1"/>
      <c r="D68" s="1"/>
      <c r="E68" s="1"/>
      <c r="F68" s="1"/>
      <c r="I68" s="1"/>
      <c r="J68" s="1"/>
      <c r="M68" t="s">
        <v>25</v>
      </c>
      <c r="W68" s="1"/>
      <c r="Z68" t="str">
        <f t="shared" si="0"/>
        <v>Добавить вид теплоносителя (параметры теплоносителя)</v>
      </c>
    </row>
    <row r="69" spans="1:26" ht="15" customHeight="1">
      <c r="A69" s="1"/>
      <c r="B69" s="1"/>
      <c r="C69" s="1"/>
      <c r="D69" s="1"/>
      <c r="E69" s="1"/>
      <c r="I69" s="1"/>
      <c r="M69" t="s">
        <v>11</v>
      </c>
      <c r="Z69" t="str">
        <f t="shared" si="0"/>
        <v>Добавить группу потребителей</v>
      </c>
    </row>
    <row r="70" spans="1:26" ht="15" customHeight="1">
      <c r="A70" s="1"/>
      <c r="B70" s="1"/>
      <c r="C70" s="1"/>
      <c r="D70" s="1"/>
      <c r="E70" t="s">
        <v>253</v>
      </c>
      <c r="M70" t="s">
        <v>12</v>
      </c>
      <c r="Z70" t="str">
        <f t="shared" si="0"/>
        <v>Добавить схему подключения</v>
      </c>
    </row>
    <row r="71" spans="1:26">
      <c r="A71" s="1"/>
      <c r="B71" s="1">
        <v>3</v>
      </c>
      <c r="L71" t="str">
        <f>mergeValue(A71) &amp;"."&amp; mergeValue(B71)</f>
        <v>1.3</v>
      </c>
      <c r="M71" t="s">
        <v>16</v>
      </c>
      <c r="O71" s="1" t="str">
        <f>IF('Перечень тарифов'!N27="","","" &amp; 'Перечень тарифов'!N27 &amp; "")</f>
        <v>Пушкиногорский район, Пушкиногорский район (58651000);</v>
      </c>
      <c r="P71" s="1"/>
      <c r="Q71" s="1"/>
      <c r="R71" s="1"/>
      <c r="S71" s="1"/>
      <c r="T71" s="1"/>
      <c r="U71" s="1"/>
      <c r="V71" s="1"/>
      <c r="W71" t="s">
        <v>477</v>
      </c>
      <c r="Z71" t="str">
        <f t="shared" si="0"/>
        <v>Территория действия тарифа</v>
      </c>
    </row>
    <row r="72" spans="1:26" hidden="1">
      <c r="A72" s="1"/>
      <c r="B72" s="1"/>
      <c r="C72" s="1">
        <v>1</v>
      </c>
      <c r="L72" t="str">
        <f>mergeValue(A72) &amp;"."&amp; mergeValue(B72)&amp;"."&amp; mergeValue(C72)</f>
        <v>1.3.1</v>
      </c>
      <c r="O72" s="1"/>
      <c r="P72" s="1"/>
      <c r="Q72" s="1"/>
      <c r="R72" s="1"/>
      <c r="S72" s="1"/>
      <c r="T72" s="1"/>
      <c r="U72" s="1"/>
      <c r="V72" s="1"/>
      <c r="Z72" t="str">
        <f t="shared" si="0"/>
        <v/>
      </c>
    </row>
    <row r="73" spans="1:26" hidden="1">
      <c r="A73" s="1"/>
      <c r="B73" s="1"/>
      <c r="C73" s="1"/>
      <c r="D73" s="1">
        <v>1</v>
      </c>
      <c r="L73" t="str">
        <f>mergeValue(A73) &amp;"."&amp; mergeValue(B73)&amp;"."&amp; mergeValue(C73)&amp;"."&amp; mergeValue(D73)</f>
        <v>1.3.1.1</v>
      </c>
      <c r="O73" s="1"/>
      <c r="P73" s="1"/>
      <c r="Q73" s="1"/>
      <c r="R73" s="1"/>
      <c r="S73" s="1"/>
      <c r="T73" s="1"/>
      <c r="U73" s="1"/>
      <c r="V73" s="1"/>
      <c r="Z73" t="str">
        <f t="shared" si="0"/>
        <v/>
      </c>
    </row>
    <row r="74" spans="1:26" ht="24" customHeight="1">
      <c r="A74" s="1"/>
      <c r="B74" s="1"/>
      <c r="C74" s="1"/>
      <c r="D74" s="1"/>
      <c r="E74" s="1">
        <v>1</v>
      </c>
      <c r="H74">
        <v>1</v>
      </c>
      <c r="I74" s="1">
        <v>1</v>
      </c>
      <c r="L74" t="str">
        <f>mergeValue(A74) &amp;"."&amp; mergeValue(B74)&amp;"."&amp; mergeValue(C74)&amp;"."&amp; mergeValue(D74)&amp;"."&amp; mergeValue(E74)</f>
        <v>1.3.1.1.1</v>
      </c>
      <c r="M74" t="s">
        <v>9</v>
      </c>
      <c r="O74" s="1" t="s">
        <v>3</v>
      </c>
      <c r="P74" s="1"/>
      <c r="Q74" s="1"/>
      <c r="R74" s="1"/>
      <c r="S74" s="1"/>
      <c r="T74" s="1"/>
      <c r="U74" s="1"/>
      <c r="V74" s="1"/>
      <c r="W74" t="s">
        <v>637</v>
      </c>
      <c r="Z74" t="str">
        <f t="shared" si="0"/>
        <v>Схема подключения теплопотребляющей установки к коллектору источника тепловой энергии</v>
      </c>
    </row>
    <row r="75" spans="1:26" ht="25.5" customHeight="1">
      <c r="A75" s="1"/>
      <c r="B75" s="1"/>
      <c r="C75" s="1"/>
      <c r="D75" s="1"/>
      <c r="E75" s="1"/>
      <c r="F75" s="1">
        <v>1</v>
      </c>
      <c r="I75" s="1"/>
      <c r="J75" s="1">
        <v>1</v>
      </c>
      <c r="L75" t="str">
        <f>mergeValue(A75) &amp;"."&amp; mergeValue(B75)&amp;"."&amp; mergeValue(C75)&amp;"."&amp; mergeValue(D75)&amp;"."&amp; mergeValue(E75)&amp;"."&amp; mergeValue(F75)</f>
        <v>1.3.1.1.1.1</v>
      </c>
      <c r="M75" t="s">
        <v>10</v>
      </c>
      <c r="O75" s="1" t="s">
        <v>303</v>
      </c>
      <c r="P75" s="1"/>
      <c r="Q75" s="1"/>
      <c r="R75" s="1"/>
      <c r="S75" s="1"/>
      <c r="T75" s="1"/>
      <c r="U75" s="1"/>
      <c r="V75" s="1"/>
      <c r="W75" t="s">
        <v>635</v>
      </c>
      <c r="Z75" t="str">
        <f t="shared" si="0"/>
        <v>Группа потребителей</v>
      </c>
    </row>
    <row r="76" spans="1:26" ht="17.100000000000001" customHeight="1">
      <c r="A76" s="1"/>
      <c r="B76" s="1"/>
      <c r="C76" s="1"/>
      <c r="D76" s="1"/>
      <c r="E76" s="1"/>
      <c r="F76" s="1"/>
      <c r="G76">
        <v>1</v>
      </c>
      <c r="I76" s="1"/>
      <c r="J76" s="1"/>
      <c r="K76">
        <v>1</v>
      </c>
      <c r="L76" t="str">
        <f>mergeValue(A76) &amp;"."&amp; mergeValue(B76)&amp;"."&amp; mergeValue(C76)&amp;"."&amp; mergeValue(D76)&amp;"."&amp; mergeValue(E76)&amp;"."&amp; mergeValue(F76)&amp;"."&amp; mergeValue(G76)</f>
        <v>1.3.1.1.1.1.1</v>
      </c>
      <c r="M76" t="s">
        <v>641</v>
      </c>
      <c r="O76">
        <v>5944.08</v>
      </c>
      <c r="R76" s="1" t="s">
        <v>1000</v>
      </c>
      <c r="S76" s="1" t="s">
        <v>84</v>
      </c>
      <c r="T76" s="1" t="s">
        <v>1001</v>
      </c>
      <c r="U76" s="1" t="s">
        <v>84</v>
      </c>
      <c r="W76" s="1" t="s">
        <v>654</v>
      </c>
      <c r="X76" t="str">
        <f>strCheckDate(O77:V77)</f>
        <v/>
      </c>
      <c r="Z76" t="str">
        <f t="shared" si="0"/>
        <v>вода</v>
      </c>
    </row>
    <row r="77" spans="1:26" ht="11.25" hidden="1" customHeight="1">
      <c r="A77" s="1"/>
      <c r="B77" s="1"/>
      <c r="C77" s="1"/>
      <c r="D77" s="1"/>
      <c r="E77" s="1"/>
      <c r="F77" s="1"/>
      <c r="I77" s="1"/>
      <c r="J77" s="1"/>
      <c r="Q77" t="str">
        <f>R76 &amp; "-" &amp; T76</f>
        <v>01.12.2022-31.12.2023</v>
      </c>
      <c r="R77" s="1"/>
      <c r="S77" s="1"/>
      <c r="T77" s="1"/>
      <c r="U77" s="1"/>
      <c r="W77" s="1"/>
      <c r="Z77" t="str">
        <f t="shared" si="0"/>
        <v/>
      </c>
    </row>
    <row r="78" spans="1:26" ht="15" customHeight="1">
      <c r="A78" s="1"/>
      <c r="B78" s="1"/>
      <c r="C78" s="1"/>
      <c r="D78" s="1"/>
      <c r="E78" s="1"/>
      <c r="F78" s="1"/>
      <c r="I78" s="1"/>
      <c r="J78" s="1"/>
      <c r="M78" t="s">
        <v>25</v>
      </c>
      <c r="W78" s="1"/>
      <c r="Z78" t="str">
        <f t="shared" si="0"/>
        <v>Добавить вид теплоносителя (параметры теплоносителя)</v>
      </c>
    </row>
    <row r="79" spans="1:26" ht="29.25" customHeight="1">
      <c r="A79" s="1"/>
      <c r="B79" s="1"/>
      <c r="C79" s="1"/>
      <c r="D79" s="1"/>
      <c r="E79" s="1"/>
      <c r="F79" s="1">
        <v>2</v>
      </c>
      <c r="I79" s="1"/>
      <c r="J79" s="1" t="s">
        <v>1324</v>
      </c>
      <c r="L79" t="str">
        <f>mergeValue(A79) &amp;"."&amp; mergeValue(B79)&amp;"."&amp; mergeValue(C79)&amp;"."&amp; mergeValue(D79)&amp;"."&amp; mergeValue(E79)&amp;"."&amp; mergeValue(F79)</f>
        <v>1.3.1.1.1.2</v>
      </c>
      <c r="M79" t="s">
        <v>10</v>
      </c>
      <c r="O79" s="1" t="s">
        <v>772</v>
      </c>
      <c r="P79" s="1"/>
      <c r="Q79" s="1"/>
      <c r="R79" s="1"/>
      <c r="S79" s="1"/>
      <c r="T79" s="1"/>
      <c r="U79" s="1"/>
      <c r="V79" s="1"/>
      <c r="W79" t="s">
        <v>635</v>
      </c>
      <c r="Z79" t="str">
        <f t="shared" si="0"/>
        <v>Группа потребителей</v>
      </c>
    </row>
    <row r="80" spans="1:26" ht="17.100000000000001" customHeight="1">
      <c r="A80" s="1"/>
      <c r="B80" s="1"/>
      <c r="C80" s="1"/>
      <c r="D80" s="1"/>
      <c r="E80" s="1"/>
      <c r="F80" s="1"/>
      <c r="G80">
        <v>1</v>
      </c>
      <c r="I80" s="1"/>
      <c r="J80" s="1"/>
      <c r="K80">
        <v>1</v>
      </c>
      <c r="L80" t="str">
        <f>mergeValue(A80) &amp;"."&amp; mergeValue(B80)&amp;"."&amp; mergeValue(C80)&amp;"."&amp; mergeValue(D80)&amp;"."&amp; mergeValue(E80)&amp;"."&amp; mergeValue(F80)&amp;"."&amp; mergeValue(G80)</f>
        <v>1.3.1.1.1.2.1</v>
      </c>
      <c r="M80" t="s">
        <v>641</v>
      </c>
      <c r="O80">
        <v>4267.26</v>
      </c>
      <c r="R80" s="1" t="s">
        <v>1000</v>
      </c>
      <c r="S80" s="1" t="s">
        <v>84</v>
      </c>
      <c r="T80" s="1" t="s">
        <v>1001</v>
      </c>
      <c r="U80" s="1" t="s">
        <v>84</v>
      </c>
      <c r="W80" s="1" t="s">
        <v>654</v>
      </c>
      <c r="X80" t="str">
        <f>strCheckDate(O81:V81)</f>
        <v/>
      </c>
      <c r="Z80" t="str">
        <f t="shared" si="0"/>
        <v>вода</v>
      </c>
    </row>
    <row r="81" spans="1:26" ht="11.25" hidden="1" customHeight="1">
      <c r="A81" s="1"/>
      <c r="B81" s="1"/>
      <c r="C81" s="1"/>
      <c r="D81" s="1"/>
      <c r="E81" s="1"/>
      <c r="F81" s="1"/>
      <c r="I81" s="1"/>
      <c r="J81" s="1"/>
      <c r="Q81" t="str">
        <f>R80 &amp; "-" &amp; T80</f>
        <v>01.12.2022-31.12.2023</v>
      </c>
      <c r="R81" s="1"/>
      <c r="S81" s="1"/>
      <c r="T81" s="1"/>
      <c r="U81" s="1"/>
      <c r="W81" s="1"/>
      <c r="Z81" t="str">
        <f t="shared" si="0"/>
        <v/>
      </c>
    </row>
    <row r="82" spans="1:26" ht="15" customHeight="1">
      <c r="A82" s="1"/>
      <c r="B82" s="1"/>
      <c r="C82" s="1"/>
      <c r="D82" s="1"/>
      <c r="E82" s="1"/>
      <c r="F82" s="1"/>
      <c r="I82" s="1"/>
      <c r="J82" s="1"/>
      <c r="M82" t="s">
        <v>25</v>
      </c>
      <c r="W82" s="1"/>
      <c r="Z82" t="str">
        <f t="shared" si="0"/>
        <v>Добавить вид теплоносителя (параметры теплоносителя)</v>
      </c>
    </row>
    <row r="83" spans="1:26" ht="20.25" customHeight="1">
      <c r="A83" s="1"/>
      <c r="B83" s="1"/>
      <c r="C83" s="1"/>
      <c r="D83" s="1"/>
      <c r="E83" s="1"/>
      <c r="F83" s="1">
        <v>3</v>
      </c>
      <c r="I83" s="1"/>
      <c r="J83" s="1" t="s">
        <v>1324</v>
      </c>
      <c r="L83" t="str">
        <f>mergeValue(A83) &amp;"."&amp; mergeValue(B83)&amp;"."&amp; mergeValue(C83)&amp;"."&amp; mergeValue(D83)&amp;"."&amp; mergeValue(E83)&amp;"."&amp; mergeValue(F83)</f>
        <v>1.3.1.1.1.3</v>
      </c>
      <c r="M83" t="s">
        <v>10</v>
      </c>
      <c r="O83" s="1" t="s">
        <v>772</v>
      </c>
      <c r="P83" s="1"/>
      <c r="Q83" s="1"/>
      <c r="R83" s="1"/>
      <c r="S83" s="1"/>
      <c r="T83" s="1"/>
      <c r="U83" s="1"/>
      <c r="V83" s="1"/>
      <c r="W83" t="s">
        <v>635</v>
      </c>
      <c r="Z83" t="str">
        <f t="shared" si="0"/>
        <v>Группа потребителей</v>
      </c>
    </row>
    <row r="84" spans="1:26" ht="17.100000000000001" customHeight="1">
      <c r="A84" s="1"/>
      <c r="B84" s="1"/>
      <c r="C84" s="1"/>
      <c r="D84" s="1"/>
      <c r="E84" s="1"/>
      <c r="F84" s="1"/>
      <c r="G84">
        <v>1</v>
      </c>
      <c r="I84" s="1"/>
      <c r="J84" s="1"/>
      <c r="K84">
        <v>1</v>
      </c>
      <c r="L84" t="str">
        <f>mergeValue(A84) &amp;"."&amp; mergeValue(B84)&amp;"."&amp; mergeValue(C84)&amp;"."&amp; mergeValue(D84)&amp;"."&amp; mergeValue(E84)&amp;"."&amp; mergeValue(F84)&amp;"."&amp; mergeValue(G84)</f>
        <v>1.3.1.1.1.3.1</v>
      </c>
      <c r="M84" t="s">
        <v>641</v>
      </c>
      <c r="O84">
        <v>3852.36</v>
      </c>
      <c r="R84" s="1" t="s">
        <v>1000</v>
      </c>
      <c r="S84" s="1" t="s">
        <v>84</v>
      </c>
      <c r="T84" s="1" t="s">
        <v>1001</v>
      </c>
      <c r="U84" s="1" t="s">
        <v>84</v>
      </c>
      <c r="W84" s="1" t="s">
        <v>654</v>
      </c>
      <c r="X84" t="str">
        <f>strCheckDate(O85:V85)</f>
        <v/>
      </c>
      <c r="Z84" t="str">
        <f t="shared" si="0"/>
        <v>вода</v>
      </c>
    </row>
    <row r="85" spans="1:26" ht="11.25" hidden="1" customHeight="1">
      <c r="A85" s="1"/>
      <c r="B85" s="1"/>
      <c r="C85" s="1"/>
      <c r="D85" s="1"/>
      <c r="E85" s="1"/>
      <c r="F85" s="1"/>
      <c r="I85" s="1"/>
      <c r="J85" s="1"/>
      <c r="Q85" t="str">
        <f>R84 &amp; "-" &amp; T84</f>
        <v>01.12.2022-31.12.2023</v>
      </c>
      <c r="R85" s="1"/>
      <c r="S85" s="1"/>
      <c r="T85" s="1"/>
      <c r="U85" s="1"/>
      <c r="W85" s="1"/>
      <c r="Z85" t="str">
        <f t="shared" si="0"/>
        <v/>
      </c>
    </row>
    <row r="86" spans="1:26" ht="15" customHeight="1">
      <c r="A86" s="1"/>
      <c r="B86" s="1"/>
      <c r="C86" s="1"/>
      <c r="D86" s="1"/>
      <c r="E86" s="1"/>
      <c r="F86" s="1"/>
      <c r="I86" s="1"/>
      <c r="J86" s="1"/>
      <c r="M86" t="s">
        <v>25</v>
      </c>
      <c r="W86" s="1"/>
      <c r="Z86" t="str">
        <f t="shared" si="0"/>
        <v>Добавить вид теплоносителя (параметры теплоносителя)</v>
      </c>
    </row>
    <row r="87" spans="1:26" ht="22.5" customHeight="1">
      <c r="A87" s="1"/>
      <c r="B87" s="1"/>
      <c r="C87" s="1"/>
      <c r="D87" s="1"/>
      <c r="E87" s="1"/>
      <c r="F87" s="1">
        <v>4</v>
      </c>
      <c r="I87" s="1"/>
      <c r="J87" s="1" t="s">
        <v>1324</v>
      </c>
      <c r="L87" t="str">
        <f>mergeValue(A87) &amp;"."&amp; mergeValue(B87)&amp;"."&amp; mergeValue(C87)&amp;"."&amp; mergeValue(D87)&amp;"."&amp; mergeValue(E87)&amp;"."&amp; mergeValue(F87)</f>
        <v>1.3.1.1.1.4</v>
      </c>
      <c r="M87" t="s">
        <v>10</v>
      </c>
      <c r="O87" s="1" t="s">
        <v>304</v>
      </c>
      <c r="P87" s="1"/>
      <c r="Q87" s="1"/>
      <c r="R87" s="1"/>
      <c r="S87" s="1"/>
      <c r="T87" s="1"/>
      <c r="U87" s="1"/>
      <c r="V87" s="1"/>
      <c r="W87" t="s">
        <v>635</v>
      </c>
      <c r="Z87" t="str">
        <f t="shared" si="0"/>
        <v>Группа потребителей</v>
      </c>
    </row>
    <row r="88" spans="1:26" ht="17.100000000000001" customHeight="1">
      <c r="A88" s="1"/>
      <c r="B88" s="1"/>
      <c r="C88" s="1"/>
      <c r="D88" s="1"/>
      <c r="E88" s="1"/>
      <c r="F88" s="1"/>
      <c r="G88">
        <v>1</v>
      </c>
      <c r="I88" s="1"/>
      <c r="J88" s="1"/>
      <c r="K88">
        <v>1</v>
      </c>
      <c r="L88" t="str">
        <f>mergeValue(A88) &amp;"."&amp; mergeValue(B88)&amp;"."&amp; mergeValue(C88)&amp;"."&amp; mergeValue(D88)&amp;"."&amp; mergeValue(E88)&amp;"."&amp; mergeValue(F88)&amp;"."&amp; mergeValue(G88)</f>
        <v>1.3.1.1.1.4.1</v>
      </c>
      <c r="M88" t="s">
        <v>641</v>
      </c>
      <c r="O88">
        <v>5944.08</v>
      </c>
      <c r="R88" s="1" t="s">
        <v>1000</v>
      </c>
      <c r="S88" s="1" t="s">
        <v>84</v>
      </c>
      <c r="T88" s="1" t="s">
        <v>1001</v>
      </c>
      <c r="U88" s="1" t="s">
        <v>84</v>
      </c>
      <c r="W88" s="1" t="s">
        <v>654</v>
      </c>
      <c r="X88" t="str">
        <f>strCheckDate(O89:V89)</f>
        <v/>
      </c>
      <c r="Z88" t="str">
        <f t="shared" si="0"/>
        <v>вода</v>
      </c>
    </row>
    <row r="89" spans="1:26" ht="11.25" hidden="1" customHeight="1">
      <c r="A89" s="1"/>
      <c r="B89" s="1"/>
      <c r="C89" s="1"/>
      <c r="D89" s="1"/>
      <c r="E89" s="1"/>
      <c r="F89" s="1"/>
      <c r="I89" s="1"/>
      <c r="J89" s="1"/>
      <c r="Q89" t="str">
        <f>R88 &amp; "-" &amp; T88</f>
        <v>01.12.2022-31.12.2023</v>
      </c>
      <c r="R89" s="1"/>
      <c r="S89" s="1"/>
      <c r="T89" s="1"/>
      <c r="U89" s="1"/>
      <c r="W89" s="1"/>
      <c r="Z89" t="str">
        <f t="shared" si="0"/>
        <v/>
      </c>
    </row>
    <row r="90" spans="1:26" ht="15" customHeight="1">
      <c r="A90" s="1"/>
      <c r="B90" s="1"/>
      <c r="C90" s="1"/>
      <c r="D90" s="1"/>
      <c r="E90" s="1"/>
      <c r="F90" s="1"/>
      <c r="I90" s="1"/>
      <c r="J90" s="1"/>
      <c r="M90" t="s">
        <v>25</v>
      </c>
      <c r="W90" s="1"/>
      <c r="Z90" t="str">
        <f t="shared" si="0"/>
        <v>Добавить вид теплоносителя (параметры теплоносителя)</v>
      </c>
    </row>
    <row r="91" spans="1:26" ht="15" customHeight="1">
      <c r="A91" s="1"/>
      <c r="B91" s="1"/>
      <c r="C91" s="1"/>
      <c r="D91" s="1"/>
      <c r="E91" s="1"/>
      <c r="I91" s="1"/>
      <c r="M91" t="s">
        <v>11</v>
      </c>
      <c r="Z91" t="str">
        <f t="shared" si="0"/>
        <v>Добавить группу потребителей</v>
      </c>
    </row>
    <row r="92" spans="1:26" ht="15" customHeight="1">
      <c r="A92" s="1"/>
      <c r="B92" s="1"/>
      <c r="C92" s="1"/>
      <c r="D92" s="1"/>
      <c r="E92" t="s">
        <v>253</v>
      </c>
      <c r="M92" t="s">
        <v>12</v>
      </c>
      <c r="Z92" t="str">
        <f t="shared" si="0"/>
        <v>Добавить схему подключения</v>
      </c>
    </row>
    <row r="94" spans="1:26" ht="90" customHeight="1">
      <c r="L94">
        <v>1</v>
      </c>
      <c r="M94" s="1" t="s">
        <v>631</v>
      </c>
      <c r="N94" s="1"/>
      <c r="O94" s="1"/>
      <c r="P94" s="1"/>
      <c r="Q94" s="1"/>
      <c r="R94" s="1"/>
      <c r="S94" s="1"/>
      <c r="T94" s="1"/>
      <c r="U94" s="1"/>
      <c r="V94" s="1"/>
      <c r="W94" s="1"/>
    </row>
  </sheetData>
  <sheetProtection sheet="1" objects="1" scenarios="1" formatColumns="0" formatRows="0"/>
  <dataConsolidate leftLabels="1"/>
  <mergeCells count="161">
    <mergeCell ref="W84:W86"/>
    <mergeCell ref="F87:F90"/>
    <mergeCell ref="J87:J90"/>
    <mergeCell ref="O87:V87"/>
    <mergeCell ref="R88:R89"/>
    <mergeCell ref="S88:S89"/>
    <mergeCell ref="T88:T89"/>
    <mergeCell ref="U88:U89"/>
    <mergeCell ref="W88:W90"/>
    <mergeCell ref="F83:F86"/>
    <mergeCell ref="J83:J86"/>
    <mergeCell ref="O83:V83"/>
    <mergeCell ref="R84:R85"/>
    <mergeCell ref="S84:S85"/>
    <mergeCell ref="T84:T85"/>
    <mergeCell ref="U84:U85"/>
    <mergeCell ref="W66:W68"/>
    <mergeCell ref="F79:F82"/>
    <mergeCell ref="J79:J82"/>
    <mergeCell ref="O79:V79"/>
    <mergeCell ref="R80:R81"/>
    <mergeCell ref="S80:S81"/>
    <mergeCell ref="T80:T81"/>
    <mergeCell ref="U80:U81"/>
    <mergeCell ref="W80:W82"/>
    <mergeCell ref="F65:F68"/>
    <mergeCell ref="J65:J68"/>
    <mergeCell ref="O65:V65"/>
    <mergeCell ref="R66:R67"/>
    <mergeCell ref="S66:S67"/>
    <mergeCell ref="T66:T67"/>
    <mergeCell ref="U66:U67"/>
    <mergeCell ref="U76:U77"/>
    <mergeCell ref="W76:W78"/>
    <mergeCell ref="U58:U59"/>
    <mergeCell ref="W58:W60"/>
    <mergeCell ref="F61:F64"/>
    <mergeCell ref="J61:J64"/>
    <mergeCell ref="O61:V61"/>
    <mergeCell ref="R62:R63"/>
    <mergeCell ref="S62:S63"/>
    <mergeCell ref="T62:T63"/>
    <mergeCell ref="U62:U63"/>
    <mergeCell ref="W62:W64"/>
    <mergeCell ref="F27:F30"/>
    <mergeCell ref="J27:J30"/>
    <mergeCell ref="O27:V27"/>
    <mergeCell ref="R28:R29"/>
    <mergeCell ref="S28:S29"/>
    <mergeCell ref="T28:T29"/>
    <mergeCell ref="U28:U29"/>
    <mergeCell ref="W28:W30"/>
    <mergeCell ref="F57:F60"/>
    <mergeCell ref="J57:J60"/>
    <mergeCell ref="O57:V57"/>
    <mergeCell ref="R58:R59"/>
    <mergeCell ref="S58:S59"/>
    <mergeCell ref="T58:T59"/>
    <mergeCell ref="W54:W56"/>
    <mergeCell ref="O53:V53"/>
    <mergeCell ref="R54:R55"/>
    <mergeCell ref="S54:S55"/>
    <mergeCell ref="T54:T55"/>
    <mergeCell ref="U54:U55"/>
    <mergeCell ref="W36:W38"/>
    <mergeCell ref="J39:J42"/>
    <mergeCell ref="O39:V39"/>
    <mergeCell ref="R40:R41"/>
    <mergeCell ref="B71:B92"/>
    <mergeCell ref="O71:V71"/>
    <mergeCell ref="C72:C92"/>
    <mergeCell ref="O72:V72"/>
    <mergeCell ref="D73:D92"/>
    <mergeCell ref="O73:V73"/>
    <mergeCell ref="E74:E91"/>
    <mergeCell ref="I74:I91"/>
    <mergeCell ref="O74:V74"/>
    <mergeCell ref="F75:F78"/>
    <mergeCell ref="J75:J78"/>
    <mergeCell ref="O75:V75"/>
    <mergeCell ref="R76:R77"/>
    <mergeCell ref="S76:S77"/>
    <mergeCell ref="T76:T77"/>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92"/>
    <mergeCell ref="O18:V18"/>
    <mergeCell ref="B19:B48"/>
    <mergeCell ref="O19:V19"/>
    <mergeCell ref="C20:C48"/>
    <mergeCell ref="O20:V20"/>
    <mergeCell ref="D21:D48"/>
    <mergeCell ref="U24:U25"/>
    <mergeCell ref="B49:B70"/>
    <mergeCell ref="O49:V49"/>
    <mergeCell ref="C50:C70"/>
    <mergeCell ref="O50:V50"/>
    <mergeCell ref="D51:D70"/>
    <mergeCell ref="O51:V51"/>
    <mergeCell ref="E52:E69"/>
    <mergeCell ref="F35:F38"/>
    <mergeCell ref="J35:J38"/>
    <mergeCell ref="O35:V35"/>
    <mergeCell ref="R36:R37"/>
    <mergeCell ref="S36:S37"/>
    <mergeCell ref="T36:T37"/>
    <mergeCell ref="U36:U37"/>
    <mergeCell ref="F39:F42"/>
    <mergeCell ref="W24:W26"/>
    <mergeCell ref="M94:W94"/>
    <mergeCell ref="O21:V21"/>
    <mergeCell ref="E22:E47"/>
    <mergeCell ref="I22:I47"/>
    <mergeCell ref="O22:V22"/>
    <mergeCell ref="F23:F26"/>
    <mergeCell ref="J23:J26"/>
    <mergeCell ref="O23:V23"/>
    <mergeCell ref="R24:R25"/>
    <mergeCell ref="S24:S25"/>
    <mergeCell ref="T24:T25"/>
    <mergeCell ref="I52:I69"/>
    <mergeCell ref="O52:V52"/>
    <mergeCell ref="F53:F56"/>
    <mergeCell ref="J53:J56"/>
    <mergeCell ref="F31:F34"/>
    <mergeCell ref="J31:J34"/>
    <mergeCell ref="O31:V31"/>
    <mergeCell ref="R32:R33"/>
    <mergeCell ref="S32:S33"/>
    <mergeCell ref="T32:T33"/>
    <mergeCell ref="U32:U33"/>
    <mergeCell ref="W32:W34"/>
    <mergeCell ref="S40:S41"/>
    <mergeCell ref="T40:T41"/>
    <mergeCell ref="U40:U41"/>
    <mergeCell ref="W40:W42"/>
    <mergeCell ref="F43:F46"/>
    <mergeCell ref="J43:J46"/>
    <mergeCell ref="O43:V43"/>
    <mergeCell ref="R44:R45"/>
    <mergeCell ref="S44:S45"/>
    <mergeCell ref="T44:T45"/>
    <mergeCell ref="U44:U45"/>
    <mergeCell ref="W44:W46"/>
  </mergeCells>
  <dataValidations count="11">
    <dataValidation allowBlank="1" sqref="WVT983126:WWE983132 JH65622:JS65628 TD65622:TO65628 ACZ65622:ADK65628 AMV65622:ANG65628 AWR65622:AXC65628 BGN65622:BGY65628 BQJ65622:BQU65628 CAF65622:CAQ65628 CKB65622:CKM65628 CTX65622:CUI65628 DDT65622:DEE65628 DNP65622:DOA65628 DXL65622:DXW65628 EHH65622:EHS65628 ERD65622:ERO65628 FAZ65622:FBK65628 FKV65622:FLG65628 FUR65622:FVC65628 GEN65622:GEY65628 GOJ65622:GOU65628 GYF65622:GYQ65628 HIB65622:HIM65628 HRX65622:HSI65628 IBT65622:ICE65628 ILP65622:IMA65628 IVL65622:IVW65628 JFH65622:JFS65628 JPD65622:JPO65628 JYZ65622:JZK65628 KIV65622:KJG65628 KSR65622:KTC65628 LCN65622:LCY65628 LMJ65622:LMU65628 LWF65622:LWQ65628 MGB65622:MGM65628 MPX65622:MQI65628 MZT65622:NAE65628 NJP65622:NKA65628 NTL65622:NTW65628 ODH65622:ODS65628 OND65622:ONO65628 OWZ65622:OXK65628 PGV65622:PHG65628 PQR65622:PRC65628 QAN65622:QAY65628 QKJ65622:QKU65628 QUF65622:QUQ65628 REB65622:REM65628 RNX65622:ROI65628 RXT65622:RYE65628 SHP65622:SIA65628 SRL65622:SRW65628 TBH65622:TBS65628 TLD65622:TLO65628 TUZ65622:TVK65628 UEV65622:UFG65628 UOR65622:UPC65628 UYN65622:UYY65628 VIJ65622:VIU65628 VSF65622:VSQ65628 WCB65622:WCM65628 WLX65622:WMI65628 WVT65622:WWE65628 JH131158:JS131164 TD131158:TO131164 ACZ131158:ADK131164 AMV131158:ANG131164 AWR131158:AXC131164 BGN131158:BGY131164 BQJ131158:BQU131164 CAF131158:CAQ131164 CKB131158:CKM131164 CTX131158:CUI131164 DDT131158:DEE131164 DNP131158:DOA131164 DXL131158:DXW131164 EHH131158:EHS131164 ERD131158:ERO131164 FAZ131158:FBK131164 FKV131158:FLG131164 FUR131158:FVC131164 GEN131158:GEY131164 GOJ131158:GOU131164 GYF131158:GYQ131164 HIB131158:HIM131164 HRX131158:HSI131164 IBT131158:ICE131164 ILP131158:IMA131164 IVL131158:IVW131164 JFH131158:JFS131164 JPD131158:JPO131164 JYZ131158:JZK131164 KIV131158:KJG131164 KSR131158:KTC131164 LCN131158:LCY131164 LMJ131158:LMU131164 LWF131158:LWQ131164 MGB131158:MGM131164 MPX131158:MQI131164 MZT131158:NAE131164 NJP131158:NKA131164 NTL131158:NTW131164 ODH131158:ODS131164 OND131158:ONO131164 OWZ131158:OXK131164 PGV131158:PHG131164 PQR131158:PRC131164 QAN131158:QAY131164 QKJ131158:QKU131164 QUF131158:QUQ131164 REB131158:REM131164 RNX131158:ROI131164 RXT131158:RYE131164 SHP131158:SIA131164 SRL131158:SRW131164 TBH131158:TBS131164 TLD131158:TLO131164 TUZ131158:TVK131164 UEV131158:UFG131164 UOR131158:UPC131164 UYN131158:UYY131164 VIJ131158:VIU131164 VSF131158:VSQ131164 WCB131158:WCM131164 WLX131158:WMI131164 WVT131158:WWE131164 JH196694:JS196700 TD196694:TO196700 ACZ196694:ADK196700 AMV196694:ANG196700 AWR196694:AXC196700 BGN196694:BGY196700 BQJ196694:BQU196700 CAF196694:CAQ196700 CKB196694:CKM196700 CTX196694:CUI196700 DDT196694:DEE196700 DNP196694:DOA196700 DXL196694:DXW196700 EHH196694:EHS196700 ERD196694:ERO196700 FAZ196694:FBK196700 FKV196694:FLG196700 FUR196694:FVC196700 GEN196694:GEY196700 GOJ196694:GOU196700 GYF196694:GYQ196700 HIB196694:HIM196700 HRX196694:HSI196700 IBT196694:ICE196700 ILP196694:IMA196700 IVL196694:IVW196700 JFH196694:JFS196700 JPD196694:JPO196700 JYZ196694:JZK196700 KIV196694:KJG196700 KSR196694:KTC196700 LCN196694:LCY196700 LMJ196694:LMU196700 LWF196694:LWQ196700 MGB196694:MGM196700 MPX196694:MQI196700 MZT196694:NAE196700 NJP196694:NKA196700 NTL196694:NTW196700 ODH196694:ODS196700 OND196694:ONO196700 OWZ196694:OXK196700 PGV196694:PHG196700 PQR196694:PRC196700 QAN196694:QAY196700 QKJ196694:QKU196700 QUF196694:QUQ196700 REB196694:REM196700 RNX196694:ROI196700 RXT196694:RYE196700 SHP196694:SIA196700 SRL196694:SRW196700 TBH196694:TBS196700 TLD196694:TLO196700 TUZ196694:TVK196700 UEV196694:UFG196700 UOR196694:UPC196700 UYN196694:UYY196700 VIJ196694:VIU196700 VSF196694:VSQ196700 WCB196694:WCM196700 WLX196694:WMI196700 WVT196694:WWE196700 JH262230:JS262236 TD262230:TO262236 ACZ262230:ADK262236 AMV262230:ANG262236 AWR262230:AXC262236 BGN262230:BGY262236 BQJ262230:BQU262236 CAF262230:CAQ262236 CKB262230:CKM262236 CTX262230:CUI262236 DDT262230:DEE262236 DNP262230:DOA262236 DXL262230:DXW262236 EHH262230:EHS262236 ERD262230:ERO262236 FAZ262230:FBK262236 FKV262230:FLG262236 FUR262230:FVC262236 GEN262230:GEY262236 GOJ262230:GOU262236 GYF262230:GYQ262236 HIB262230:HIM262236 HRX262230:HSI262236 IBT262230:ICE262236 ILP262230:IMA262236 IVL262230:IVW262236 JFH262230:JFS262236 JPD262230:JPO262236 JYZ262230:JZK262236 KIV262230:KJG262236 KSR262230:KTC262236 LCN262230:LCY262236 LMJ262230:LMU262236 LWF262230:LWQ262236 MGB262230:MGM262236 MPX262230:MQI262236 MZT262230:NAE262236 NJP262230:NKA262236 NTL262230:NTW262236 ODH262230:ODS262236 OND262230:ONO262236 OWZ262230:OXK262236 PGV262230:PHG262236 PQR262230:PRC262236 QAN262230:QAY262236 QKJ262230:QKU262236 QUF262230:QUQ262236 REB262230:REM262236 RNX262230:ROI262236 RXT262230:RYE262236 SHP262230:SIA262236 SRL262230:SRW262236 TBH262230:TBS262236 TLD262230:TLO262236 TUZ262230:TVK262236 UEV262230:UFG262236 UOR262230:UPC262236 UYN262230:UYY262236 VIJ262230:VIU262236 VSF262230:VSQ262236 WCB262230:WCM262236 WLX262230:WMI262236 WVT262230:WWE262236 JH327766:JS327772 TD327766:TO327772 ACZ327766:ADK327772 AMV327766:ANG327772 AWR327766:AXC327772 BGN327766:BGY327772 BQJ327766:BQU327772 CAF327766:CAQ327772 CKB327766:CKM327772 CTX327766:CUI327772 DDT327766:DEE327772 DNP327766:DOA327772 DXL327766:DXW327772 EHH327766:EHS327772 ERD327766:ERO327772 FAZ327766:FBK327772 FKV327766:FLG327772 FUR327766:FVC327772 GEN327766:GEY327772 GOJ327766:GOU327772 GYF327766:GYQ327772 HIB327766:HIM327772 HRX327766:HSI327772 IBT327766:ICE327772 ILP327766:IMA327772 IVL327766:IVW327772 JFH327766:JFS327772 JPD327766:JPO327772 JYZ327766:JZK327772 KIV327766:KJG327772 KSR327766:KTC327772 LCN327766:LCY327772 LMJ327766:LMU327772 LWF327766:LWQ327772 MGB327766:MGM327772 MPX327766:MQI327772 MZT327766:NAE327772 NJP327766:NKA327772 NTL327766:NTW327772 ODH327766:ODS327772 OND327766:ONO327772 OWZ327766:OXK327772 PGV327766:PHG327772 PQR327766:PRC327772 QAN327766:QAY327772 QKJ327766:QKU327772 QUF327766:QUQ327772 REB327766:REM327772 RNX327766:ROI327772 RXT327766:RYE327772 SHP327766:SIA327772 SRL327766:SRW327772 TBH327766:TBS327772 TLD327766:TLO327772 TUZ327766:TVK327772 UEV327766:UFG327772 UOR327766:UPC327772 UYN327766:UYY327772 VIJ327766:VIU327772 VSF327766:VSQ327772 WCB327766:WCM327772 WLX327766:WMI327772 WVT327766:WWE327772 JH393302:JS393308 TD393302:TO393308 ACZ393302:ADK393308 AMV393302:ANG393308 AWR393302:AXC393308 BGN393302:BGY393308 BQJ393302:BQU393308 CAF393302:CAQ393308 CKB393302:CKM393308 CTX393302:CUI393308 DDT393302:DEE393308 DNP393302:DOA393308 DXL393302:DXW393308 EHH393302:EHS393308 ERD393302:ERO393308 FAZ393302:FBK393308 FKV393302:FLG393308 FUR393302:FVC393308 GEN393302:GEY393308 GOJ393302:GOU393308 GYF393302:GYQ393308 HIB393302:HIM393308 HRX393302:HSI393308 IBT393302:ICE393308 ILP393302:IMA393308 IVL393302:IVW393308 JFH393302:JFS393308 JPD393302:JPO393308 JYZ393302:JZK393308 KIV393302:KJG393308 KSR393302:KTC393308 LCN393302:LCY393308 LMJ393302:LMU393308 LWF393302:LWQ393308 MGB393302:MGM393308 MPX393302:MQI393308 MZT393302:NAE393308 NJP393302:NKA393308 NTL393302:NTW393308 ODH393302:ODS393308 OND393302:ONO393308 OWZ393302:OXK393308 PGV393302:PHG393308 PQR393302:PRC393308 QAN393302:QAY393308 QKJ393302:QKU393308 QUF393302:QUQ393308 REB393302:REM393308 RNX393302:ROI393308 RXT393302:RYE393308 SHP393302:SIA393308 SRL393302:SRW393308 TBH393302:TBS393308 TLD393302:TLO393308 TUZ393302:TVK393308 UEV393302:UFG393308 UOR393302:UPC393308 UYN393302:UYY393308 VIJ393302:VIU393308 VSF393302:VSQ393308 WCB393302:WCM393308 WLX393302:WMI393308 WVT393302:WWE393308 JH458838:JS458844 TD458838:TO458844 ACZ458838:ADK458844 AMV458838:ANG458844 AWR458838:AXC458844 BGN458838:BGY458844 BQJ458838:BQU458844 CAF458838:CAQ458844 CKB458838:CKM458844 CTX458838:CUI458844 DDT458838:DEE458844 DNP458838:DOA458844 DXL458838:DXW458844 EHH458838:EHS458844 ERD458838:ERO458844 FAZ458838:FBK458844 FKV458838:FLG458844 FUR458838:FVC458844 GEN458838:GEY458844 GOJ458838:GOU458844 GYF458838:GYQ458844 HIB458838:HIM458844 HRX458838:HSI458844 IBT458838:ICE458844 ILP458838:IMA458844 IVL458838:IVW458844 JFH458838:JFS458844 JPD458838:JPO458844 JYZ458838:JZK458844 KIV458838:KJG458844 KSR458838:KTC458844 LCN458838:LCY458844 LMJ458838:LMU458844 LWF458838:LWQ458844 MGB458838:MGM458844 MPX458838:MQI458844 MZT458838:NAE458844 NJP458838:NKA458844 NTL458838:NTW458844 ODH458838:ODS458844 OND458838:ONO458844 OWZ458838:OXK458844 PGV458838:PHG458844 PQR458838:PRC458844 QAN458838:QAY458844 QKJ458838:QKU458844 QUF458838:QUQ458844 REB458838:REM458844 RNX458838:ROI458844 RXT458838:RYE458844 SHP458838:SIA458844 SRL458838:SRW458844 TBH458838:TBS458844 TLD458838:TLO458844 TUZ458838:TVK458844 UEV458838:UFG458844 UOR458838:UPC458844 UYN458838:UYY458844 VIJ458838:VIU458844 VSF458838:VSQ458844 WCB458838:WCM458844 WLX458838:WMI458844 WVT458838:WWE458844 JH524374:JS524380 TD524374:TO524380 ACZ524374:ADK524380 AMV524374:ANG524380 AWR524374:AXC524380 BGN524374:BGY524380 BQJ524374:BQU524380 CAF524374:CAQ524380 CKB524374:CKM524380 CTX524374:CUI524380 DDT524374:DEE524380 DNP524374:DOA524380 DXL524374:DXW524380 EHH524374:EHS524380 ERD524374:ERO524380 FAZ524374:FBK524380 FKV524374:FLG524380 FUR524374:FVC524380 GEN524374:GEY524380 GOJ524374:GOU524380 GYF524374:GYQ524380 HIB524374:HIM524380 HRX524374:HSI524380 IBT524374:ICE524380 ILP524374:IMA524380 IVL524374:IVW524380 JFH524374:JFS524380 JPD524374:JPO524380 JYZ524374:JZK524380 KIV524374:KJG524380 KSR524374:KTC524380 LCN524374:LCY524380 LMJ524374:LMU524380 LWF524374:LWQ524380 MGB524374:MGM524380 MPX524374:MQI524380 MZT524374:NAE524380 NJP524374:NKA524380 NTL524374:NTW524380 ODH524374:ODS524380 OND524374:ONO524380 OWZ524374:OXK524380 PGV524374:PHG524380 PQR524374:PRC524380 QAN524374:QAY524380 QKJ524374:QKU524380 QUF524374:QUQ524380 REB524374:REM524380 RNX524374:ROI524380 RXT524374:RYE524380 SHP524374:SIA524380 SRL524374:SRW524380 TBH524374:TBS524380 TLD524374:TLO524380 TUZ524374:TVK524380 UEV524374:UFG524380 UOR524374:UPC524380 UYN524374:UYY524380 VIJ524374:VIU524380 VSF524374:VSQ524380 WCB524374:WCM524380 WLX524374:WMI524380 WVT524374:WWE524380 JH589910:JS589916 TD589910:TO589916 ACZ589910:ADK589916 AMV589910:ANG589916 AWR589910:AXC589916 BGN589910:BGY589916 BQJ589910:BQU589916 CAF589910:CAQ589916 CKB589910:CKM589916 CTX589910:CUI589916 DDT589910:DEE589916 DNP589910:DOA589916 DXL589910:DXW589916 EHH589910:EHS589916 ERD589910:ERO589916 FAZ589910:FBK589916 FKV589910:FLG589916 FUR589910:FVC589916 GEN589910:GEY589916 GOJ589910:GOU589916 GYF589910:GYQ589916 HIB589910:HIM589916 HRX589910:HSI589916 IBT589910:ICE589916 ILP589910:IMA589916 IVL589910:IVW589916 JFH589910:JFS589916 JPD589910:JPO589916 JYZ589910:JZK589916 KIV589910:KJG589916 KSR589910:KTC589916 LCN589910:LCY589916 LMJ589910:LMU589916 LWF589910:LWQ589916 MGB589910:MGM589916 MPX589910:MQI589916 MZT589910:NAE589916 NJP589910:NKA589916 NTL589910:NTW589916 ODH589910:ODS589916 OND589910:ONO589916 OWZ589910:OXK589916 PGV589910:PHG589916 PQR589910:PRC589916 QAN589910:QAY589916 QKJ589910:QKU589916 QUF589910:QUQ589916 REB589910:REM589916 RNX589910:ROI589916 RXT589910:RYE589916 SHP589910:SIA589916 SRL589910:SRW589916 TBH589910:TBS589916 TLD589910:TLO589916 TUZ589910:TVK589916 UEV589910:UFG589916 UOR589910:UPC589916 UYN589910:UYY589916 VIJ589910:VIU589916 VSF589910:VSQ589916 WCB589910:WCM589916 WLX589910:WMI589916 WVT589910:WWE589916 JH655446:JS655452 TD655446:TO655452 ACZ655446:ADK655452 AMV655446:ANG655452 AWR655446:AXC655452 BGN655446:BGY655452 BQJ655446:BQU655452 CAF655446:CAQ655452 CKB655446:CKM655452 CTX655446:CUI655452 DDT655446:DEE655452 DNP655446:DOA655452 DXL655446:DXW655452 EHH655446:EHS655452 ERD655446:ERO655452 FAZ655446:FBK655452 FKV655446:FLG655452 FUR655446:FVC655452 GEN655446:GEY655452 GOJ655446:GOU655452 GYF655446:GYQ655452 HIB655446:HIM655452 HRX655446:HSI655452 IBT655446:ICE655452 ILP655446:IMA655452 IVL655446:IVW655452 JFH655446:JFS655452 JPD655446:JPO655452 JYZ655446:JZK655452 KIV655446:KJG655452 KSR655446:KTC655452 LCN655446:LCY655452 LMJ655446:LMU655452 LWF655446:LWQ655452 MGB655446:MGM655452 MPX655446:MQI655452 MZT655446:NAE655452 NJP655446:NKA655452 NTL655446:NTW655452 ODH655446:ODS655452 OND655446:ONO655452 OWZ655446:OXK655452 PGV655446:PHG655452 PQR655446:PRC655452 QAN655446:QAY655452 QKJ655446:QKU655452 QUF655446:QUQ655452 REB655446:REM655452 RNX655446:ROI655452 RXT655446:RYE655452 SHP655446:SIA655452 SRL655446:SRW655452 TBH655446:TBS655452 TLD655446:TLO655452 TUZ655446:TVK655452 UEV655446:UFG655452 UOR655446:UPC655452 UYN655446:UYY655452 VIJ655446:VIU655452 VSF655446:VSQ655452 WCB655446:WCM655452 WLX655446:WMI655452 WVT655446:WWE655452 JH720982:JS720988 TD720982:TO720988 ACZ720982:ADK720988 AMV720982:ANG720988 AWR720982:AXC720988 BGN720982:BGY720988 BQJ720982:BQU720988 CAF720982:CAQ720988 CKB720982:CKM720988 CTX720982:CUI720988 DDT720982:DEE720988 DNP720982:DOA720988 DXL720982:DXW720988 EHH720982:EHS720988 ERD720982:ERO720988 FAZ720982:FBK720988 FKV720982:FLG720988 FUR720982:FVC720988 GEN720982:GEY720988 GOJ720982:GOU720988 GYF720982:GYQ720988 HIB720982:HIM720988 HRX720982:HSI720988 IBT720982:ICE720988 ILP720982:IMA720988 IVL720982:IVW720988 JFH720982:JFS720988 JPD720982:JPO720988 JYZ720982:JZK720988 KIV720982:KJG720988 KSR720982:KTC720988 LCN720982:LCY720988 LMJ720982:LMU720988 LWF720982:LWQ720988 MGB720982:MGM720988 MPX720982:MQI720988 MZT720982:NAE720988 NJP720982:NKA720988 NTL720982:NTW720988 ODH720982:ODS720988 OND720982:ONO720988 OWZ720982:OXK720988 PGV720982:PHG720988 PQR720982:PRC720988 QAN720982:QAY720988 QKJ720982:QKU720988 QUF720982:QUQ720988 REB720982:REM720988 RNX720982:ROI720988 RXT720982:RYE720988 SHP720982:SIA720988 SRL720982:SRW720988 TBH720982:TBS720988 TLD720982:TLO720988 TUZ720982:TVK720988 UEV720982:UFG720988 UOR720982:UPC720988 UYN720982:UYY720988 VIJ720982:VIU720988 VSF720982:VSQ720988 WCB720982:WCM720988 WLX720982:WMI720988 WVT720982:WWE720988 JH786518:JS786524 TD786518:TO786524 ACZ786518:ADK786524 AMV786518:ANG786524 AWR786518:AXC786524 BGN786518:BGY786524 BQJ786518:BQU786524 CAF786518:CAQ786524 CKB786518:CKM786524 CTX786518:CUI786524 DDT786518:DEE786524 DNP786518:DOA786524 DXL786518:DXW786524 EHH786518:EHS786524 ERD786518:ERO786524 FAZ786518:FBK786524 FKV786518:FLG786524 FUR786518:FVC786524 GEN786518:GEY786524 GOJ786518:GOU786524 GYF786518:GYQ786524 HIB786518:HIM786524 HRX786518:HSI786524 IBT786518:ICE786524 ILP786518:IMA786524 IVL786518:IVW786524 JFH786518:JFS786524 JPD786518:JPO786524 JYZ786518:JZK786524 KIV786518:KJG786524 KSR786518:KTC786524 LCN786518:LCY786524 LMJ786518:LMU786524 LWF786518:LWQ786524 MGB786518:MGM786524 MPX786518:MQI786524 MZT786518:NAE786524 NJP786518:NKA786524 NTL786518:NTW786524 ODH786518:ODS786524 OND786518:ONO786524 OWZ786518:OXK786524 PGV786518:PHG786524 PQR786518:PRC786524 QAN786518:QAY786524 QKJ786518:QKU786524 QUF786518:QUQ786524 REB786518:REM786524 RNX786518:ROI786524 RXT786518:RYE786524 SHP786518:SIA786524 SRL786518:SRW786524 TBH786518:TBS786524 TLD786518:TLO786524 TUZ786518:TVK786524 UEV786518:UFG786524 UOR786518:UPC786524 UYN786518:UYY786524 VIJ786518:VIU786524 VSF786518:VSQ786524 WCB786518:WCM786524 WLX786518:WMI786524 WVT786518:WWE786524 JH852054:JS852060 TD852054:TO852060 ACZ852054:ADK852060 AMV852054:ANG852060 AWR852054:AXC852060 BGN852054:BGY852060 BQJ852054:BQU852060 CAF852054:CAQ852060 CKB852054:CKM852060 CTX852054:CUI852060 DDT852054:DEE852060 DNP852054:DOA852060 DXL852054:DXW852060 EHH852054:EHS852060 ERD852054:ERO852060 FAZ852054:FBK852060 FKV852054:FLG852060 FUR852054:FVC852060 GEN852054:GEY852060 GOJ852054:GOU852060 GYF852054:GYQ852060 HIB852054:HIM852060 HRX852054:HSI852060 IBT852054:ICE852060 ILP852054:IMA852060 IVL852054:IVW852060 JFH852054:JFS852060 JPD852054:JPO852060 JYZ852054:JZK852060 KIV852054:KJG852060 KSR852054:KTC852060 LCN852054:LCY852060 LMJ852054:LMU852060 LWF852054:LWQ852060 MGB852054:MGM852060 MPX852054:MQI852060 MZT852054:NAE852060 NJP852054:NKA852060 NTL852054:NTW852060 ODH852054:ODS852060 OND852054:ONO852060 OWZ852054:OXK852060 PGV852054:PHG852060 PQR852054:PRC852060 QAN852054:QAY852060 QKJ852054:QKU852060 QUF852054:QUQ852060 REB852054:REM852060 RNX852054:ROI852060 RXT852054:RYE852060 SHP852054:SIA852060 SRL852054:SRW852060 TBH852054:TBS852060 TLD852054:TLO852060 TUZ852054:TVK852060 UEV852054:UFG852060 UOR852054:UPC852060 UYN852054:UYY852060 VIJ852054:VIU852060 VSF852054:VSQ852060 WCB852054:WCM852060 WLX852054:WMI852060 WVT852054:WWE852060 JH917590:JS917596 TD917590:TO917596 ACZ917590:ADK917596 AMV917590:ANG917596 AWR917590:AXC917596 BGN917590:BGY917596 BQJ917590:BQU917596 CAF917590:CAQ917596 CKB917590:CKM917596 CTX917590:CUI917596 DDT917590:DEE917596 DNP917590:DOA917596 DXL917590:DXW917596 EHH917590:EHS917596 ERD917590:ERO917596 FAZ917590:FBK917596 FKV917590:FLG917596 FUR917590:FVC917596 GEN917590:GEY917596 GOJ917590:GOU917596 GYF917590:GYQ917596 HIB917590:HIM917596 HRX917590:HSI917596 IBT917590:ICE917596 ILP917590:IMA917596 IVL917590:IVW917596 JFH917590:JFS917596 JPD917590:JPO917596 JYZ917590:JZK917596 KIV917590:KJG917596 KSR917590:KTC917596 LCN917590:LCY917596 LMJ917590:LMU917596 LWF917590:LWQ917596 MGB917590:MGM917596 MPX917590:MQI917596 MZT917590:NAE917596 NJP917590:NKA917596 NTL917590:NTW917596 ODH917590:ODS917596 OND917590:ONO917596 OWZ917590:OXK917596 PGV917590:PHG917596 PQR917590:PRC917596 QAN917590:QAY917596 QKJ917590:QKU917596 QUF917590:QUQ917596 REB917590:REM917596 RNX917590:ROI917596 RXT917590:RYE917596 SHP917590:SIA917596 SRL917590:SRW917596 TBH917590:TBS917596 TLD917590:TLO917596 TUZ917590:TVK917596 UEV917590:UFG917596 UOR917590:UPC917596 UYN917590:UYY917596 VIJ917590:VIU917596 VSF917590:VSQ917596 WCB917590:WCM917596 WLX917590:WMI917596 WVT917590:WWE917596 JH983126:JS983132 TD983126:TO983132 ACZ983126:ADK983132 AMV983126:ANG983132 AWR983126:AXC983132 BGN983126:BGY983132 BQJ983126:BQU983132 CAF983126:CAQ983132 CKB983126:CKM983132 CTX983126:CUI983132 DDT983126:DEE983132 DNP983126:DOA983132 DXL983126:DXW983132 EHH983126:EHS983132 ERD983126:ERO983132 FAZ983126:FBK983132 FKV983126:FLG983132 FUR983126:FVC983132 GEN983126:GEY983132 GOJ983126:GOU983132 GYF983126:GYQ983132 HIB983126:HIM983132 HRX983126:HSI983132 IBT983126:ICE983132 ILP983126:IMA983132 IVL983126:IVW983132 JFH983126:JFS983132 JPD983126:JPO983132 JYZ983126:JZK983132 KIV983126:KJG983132 KSR983126:KTC983132 LCN983126:LCY983132 LMJ983126:LMU983132 LWF983126:LWQ983132 MGB983126:MGM983132 MPX983126:MQI983132 MZT983126:NAE983132 NJP983126:NKA983132 NTL983126:NTW983132 ODH983126:ODS983132 OND983126:ONO983132 OWZ983126:OXK983132 PGV983126:PHG983132 PQR983126:PRC983132 QAN983126:QAY983132 QKJ983126:QKU983132 QUF983126:QUQ983132 REB983126:REM983132 RNX983126:ROI983132 RXT983126:RYE983132 SHP983126:SIA983132 SRL983126:SRW983132 TBH983126:TBS983132 TLD983126:TLO983132 TUZ983126:TVK983132 UEV983126:UFG983132 UOR983126:UPC983132 UYN983126:UYY983132 VIJ983126:VIU983132 VSF983126:VSQ983132 WCB983126:WCM983132 WLX983126:WMI983132 WLX90:WMI92 L131158:W131164 L196694:W196700 L262230:W262236 L327766:W327772 L393302:W393308 L458838:W458844 L524374:W524380 L589910:W589916 L655446:W655452 L720982:W720988 L786518:W786524 L852054:W852060 L917590:W917596 L983126:W983132 L65622:W65628 CAF46:CAQ48 WCB90:WCM92 VSF90:VSQ92 VIJ90:VIU92 UYN90:UYY92 UOR90:UPC92 UEV90:UFG92 TUZ90:TVK92 TLD90:TLO92 TBH90:TBS92 SRL90:SRW92 SHP90:SIA92 RXT90:RYE92 RNX90:ROI92 REB90:REM92 QUF90:QUQ92 QKJ90:QKU92 QAN90:QAY92 PQR90:PRC92 PGV90:PHG92 OWZ90:OXK92 OND90:ONO92 ODH90:ODS92 NTL90:NTW92 NJP90:NKA92 MZT90:NAE92 MPX90:MQI92 MGB90:MGM92 LWF90:LWQ92 LMJ90:LMU92 LCN90:LCY92 KSR90:KTC92 KIV90:KJG92 JYZ90:JZK92 JPD90:JPO92 JFH90:JFS92 IVL90:IVW92 ILP90:IMA92 IBT90:ICE92 HRX90:HSI92 HIB90:HIM92 GYF90:GYQ92 GOJ90:GOU92 GEN90:GEY92 FUR90:FVC92 FKV90:FLG92 FAZ90:FBK92 ERD90:ERO92 EHH90:EHS92 DXL90:DXW92 DNP90:DOA92 DDT90:DEE92 CTX90:CUI92 CKB90:CKM92 CAF90:CAQ92 BQJ90:BQU92 BGN90:BGY92 AWR90:AXC92 AMV90:ANG92 ACZ90:ADK92 TD90:TO92 L78:V78 L91:W92 CKB46:CKM48 CTX46:CUI48 DDT46:DEE48 DNP46:DOA48 DXL46:DXW48 EHH46:EHS48 ERD46:ERO48 FAZ46:FBK48 FKV46:FLG48 FUR46:FVC48 GEN46:GEY48 GOJ46:GOU48 GYF46:GYQ48 HIB46:HIM48 HRX46:HSI48 IBT46:ICE48 ILP46:IMA48 IVL46:IVW48 JFH46:JFS48 JPD46:JPO48 JYZ46:JZK48 KIV46:KJG48 KSR46:KTC48 LCN46:LCY48 LMJ46:LMU48 LWF46:LWQ48 MGB46:MGM48 MPX46:MQI48 MZT46:NAE48 NJP46:NKA48 NTL46:NTW48 ODH46:ODS48 OND46:ONO48 OWZ46:OXK48 PGV46:PHG48 PQR46:PRC48 QAN46:QAY48 QKJ46:QKU48 QUF46:QUQ48 REB46:REM48 RNX46:ROI48 RXT46:RYE48 SHP46:SIA48 SRL46:SRW48 TBH46:TBS48 TLD46:TLO48 TUZ46:TVK48 UEV46:UFG48 UOR46:UPC48 UYN46:UYY48 VIJ46:VIU48 VSF46:VSQ48 WCB46:WCM48 WLX46:WMI48 WVT46:WWE48 JH46:JS48 TD46:TO48 ACZ46:ADK48 AMV46:ANG48 AWR46:AXC48 BGN46:BGY48 L30:V30 JH90:JS92 L47:W48 BGN68:BGY70 L69:W70 BQJ68:BQU70 CAF68:CAQ70 CKB68:CKM70 CTX68:CUI70 DDT68:DEE70 DNP68:DOA70 DXL68:DXW70 EHH68:EHS70 ERD68:ERO70 FAZ68:FBK70 FKV68:FLG70 FUR68:FVC70 GEN68:GEY70 GOJ68:GOU70 GYF68:GYQ70 HIB68:HIM70 HRX68:HSI70 IBT68:ICE70 ILP68:IMA70 IVL68:IVW70 JFH68:JFS70 JPD68:JPO70 JYZ68:JZK70 KIV68:KJG70 KSR68:KTC70 LCN68:LCY70 LMJ68:LMU70 LWF68:LWQ70 MGB68:MGM70 MPX68:MQI70 MZT68:NAE70 NJP68:NKA70 NTL68:NTW70 ODH68:ODS70 OND68:ONO70 OWZ68:OXK70 PGV68:PHG70 PQR68:PRC70 QAN68:QAY70 QKJ68:QKU70 QUF68:QUQ70 REB68:REM70 RNX68:ROI70 RXT68:RYE70 SHP68:SIA70 SRL68:SRW70 TBH68:TBS70 TLD68:TLO70 TUZ68:TVK70 UEV68:UFG70 UOR68:UPC70 UYN68:UYY70 VIJ68:VIU70 VSF68:VSQ70 WCB68:WCM70 WLX68:WMI70 WVT68:WWE70 JH68:JS70 TD68:TO70 ACZ68:ADK70 AMV68:ANG70 L60:V60 L90:V90 L68:V68 ACZ26:ADK26 TD26:TO26 JH26:JS26 WVT26:WWE26 WLX26:WMI26 WCB26:WCM26 VSF26:VSQ26 VIJ26:VIU26 UYN26:UYY26 UOR26:UPC26 UEV26:UFG26 TUZ26:TVK26 TLD26:TLO26 TBH26:TBS26 SRL26:SRW26 SHP26:SIA26 RXT26:RYE26 RNX26:ROI26 REB26:REM26 QUF26:QUQ26 QKJ26:QKU26 QAN26:QAY26 PQR26:PRC26 PGV26:PHG26 OWZ26:OXK26 OND26:ONO26 ODH26:ODS26 NTL26:NTW26 NJP26:NKA26 MZT26:NAE26 MPX26:MQI26 MGB26:MGM26 LWF26:LWQ26 LMJ26:LMU26 LCN26:LCY26 KSR26:KTC26 KIV26:KJG26 JYZ26:JZK26 JPD26:JPO26 JFH26:JFS26 IVL26:IVW26 ILP26:IMA26 IBT26:ICE26 HRX26:HSI26 HIB26:HIM26 GYF26:GYQ26 GOJ26:GOU26 GEN26:GEY26 FUR26:FVC26 FKV26:FLG26 FAZ26:FBK26 ERD26:ERO26 EHH26:EHS26 DXL26:DXW26 DNP26:DOA26 DDT26:DEE26 CTX26:CUI26 CKB26:CKM26 CAF26:CAQ26 BQJ26:BQU26 BGN26:BGY26 AWR26:AXC26 AMV26:ANG26 L26:V26 ACZ56:ADK56 TD56:TO56 JH56:JS56 WVT56:WWE56 WLX56:WMI56 WCB56:WCM56 VSF56:VSQ56 VIJ56:VIU56 UYN56:UYY56 UOR56:UPC56 UEV56:UFG56 TUZ56:TVK56 TLD56:TLO56 TBH56:TBS56 SRL56:SRW56 SHP56:SIA56 RXT56:RYE56 RNX56:ROI56 REB56:REM56 QUF56:QUQ56 QKJ56:QKU56 QAN56:QAY56 PQR56:PRC56 PGV56:PHG56 OWZ56:OXK56 OND56:ONO56 ODH56:ODS56 NTL56:NTW56 NJP56:NKA56 MZT56:NAE56 MPX56:MQI56 MGB56:MGM56 LWF56:LWQ56 LMJ56:LMU56 LCN56:LCY56 KSR56:KTC56 KIV56:KJG56 JYZ56:JZK56 JPD56:JPO56 JFH56:JFS56 IVL56:IVW56 ILP56:IMA56 IBT56:ICE56 HRX56:HSI56 HIB56:HIM56 GYF56:GYQ56 GOJ56:GOU56 GEN56:GEY56 FUR56:FVC56 FKV56:FLG56 FAZ56:FBK56 ERD56:ERO56 EHH56:EHS56 DXL56:DXW56 DNP56:DOA56 DDT56:DEE56 CTX56:CUI56 CKB56:CKM56 CAF56:CAQ56 BQJ56:BQU56 BGN56:BGY56 AWR56:AXC56 AMV56:ANG56 L56:V56 ACZ60:ADK60 TD60:TO60 JH60:JS60 WVT60:WWE60 WLX60:WMI60 WCB60:WCM60 VSF60:VSQ60 VIJ60:VIU60 UYN60:UYY60 UOR60:UPC60 UEV60:UFG60 TUZ60:TVK60 TLD60:TLO60 TBH60:TBS60 SRL60:SRW60 SHP60:SIA60 RXT60:RYE60 RNX60:ROI60 REB60:REM60 QUF60:QUQ60 QKJ60:QKU60 QAN60:QAY60 PQR60:PRC60 PGV60:PHG60 OWZ60:OXK60 OND60:ONO60 ODH60:ODS60 NTL60:NTW60 NJP60:NKA60 MZT60:NAE60 MPX60:MQI60 MGB60:MGM60 LWF60:LWQ60 LMJ60:LMU60 LCN60:LCY60 KSR60:KTC60 KIV60:KJG60 JYZ60:JZK60 JPD60:JPO60 JFH60:JFS60 IVL60:IVW60 ILP60:IMA60 IBT60:ICE60 HRX60:HSI60 HIB60:HIM60 GYF60:GYQ60 GOJ60:GOU60 GEN60:GEY60 FUR60:FVC60 FKV60:FLG60 FAZ60:FBK60 ERD60:ERO60 EHH60:EHS60 DXL60:DXW60 DNP60:DOA60 DDT60:DEE60 CTX60:CUI60 CKB60:CKM60 CAF60:CAQ60 BQJ60:BQU60 BGN60:BGY60 AWR60:AXC60 AMV60:ANG60 L64:V64 AMV64:ANG64 ACZ64:ADK64 TD64:TO64 JH64:JS64 WVT64:WWE64 WLX64:WMI64 WCB64:WCM64 VSF64:VSQ64 VIJ64:VIU64 UYN64:UYY64 UOR64:UPC64 UEV64:UFG64 TUZ64:TVK64 TLD64:TLO64 TBH64:TBS64 SRL64:SRW64 SHP64:SIA64 RXT64:RYE64 RNX64:ROI64 REB64:REM64 QUF64:QUQ64 QKJ64:QKU64 QAN64:QAY64 PQR64:PRC64 PGV64:PHG64 OWZ64:OXK64 OND64:ONO64 ODH64:ODS64 NTL64:NTW64 NJP64:NKA64 MZT64:NAE64 MPX64:MQI64 MGB64:MGM64 LWF64:LWQ64 LMJ64:LMU64 LCN64:LCY64 KSR64:KTC64 KIV64:KJG64 JYZ64:JZK64 JPD64:JPO64 JFH64:JFS64 IVL64:IVW64 ILP64:IMA64 IBT64:ICE64 HRX64:HSI64 HIB64:HIM64 GYF64:GYQ64 GOJ64:GOU64 GEN64:GEY64 FUR64:FVC64 FKV64:FLG64 FAZ64:FBK64 ERD64:ERO64 EHH64:EHS64 DXL64:DXW64 DNP64:DOA64 DDT64:DEE64 CTX64:CUI64 CKB64:CKM64 CAF64:CAQ64 BQJ64:BQU64 BGN64:BGY64 AWR64:AXC64 AWR68:AXC70 ACZ78:ADK78 AMV78:ANG78 AWR78:AXC78 BGN78:BGY78 BQJ78:BQU78 CAF78:CAQ78 CKB78:CKM78 CTX78:CUI78 DDT78:DEE78 DNP78:DOA78 DXL78:DXW78 EHH78:EHS78 ERD78:ERO78 FAZ78:FBK78 FKV78:FLG78 FUR78:FVC78 GEN78:GEY78 GOJ78:GOU78 GYF78:GYQ78 HIB78:HIM78 HRX78:HSI78 IBT78:ICE78 ILP78:IMA78 IVL78:IVW78 JFH78:JFS78 JPD78:JPO78 JYZ78:JZK78 KIV78:KJG78 KSR78:KTC78 LCN78:LCY78 LMJ78:LMU78 LWF78:LWQ78 MGB78:MGM78 MPX78:MQI78 MZT78:NAE78 NJP78:NKA78 NTL78:NTW78 ODH78:ODS78 OND78:ONO78 OWZ78:OXK78 PGV78:PHG78 PQR78:PRC78 QAN78:QAY78 QKJ78:QKU78 QUF78:QUQ78 REB78:REM78 RNX78:ROI78 RXT78:RYE78 SHP78:SIA78 SRL78:SRW78 TBH78:TBS78 TLD78:TLO78 TUZ78:TVK78 UEV78:UFG78 UOR78:UPC78 UYN78:UYY78 VIJ78:VIU78 VSF78:VSQ78 WCB78:WCM78 WLX78:WMI78 WVT78:WWE78 JH78:JS78 TD78:TO78 L82:V82 TD82:TO82 ACZ82:ADK82 AMV82:ANG82 AWR82:AXC82 BGN82:BGY82 BQJ82:BQU82 CAF82:CAQ82 CKB82:CKM82 CTX82:CUI82 DDT82:DEE82 DNP82:DOA82 DXL82:DXW82 EHH82:EHS82 ERD82:ERO82 FAZ82:FBK82 FKV82:FLG82 FUR82:FVC82 GEN82:GEY82 GOJ82:GOU82 GYF82:GYQ82 HIB82:HIM82 HRX82:HSI82 IBT82:ICE82 ILP82:IMA82 IVL82:IVW82 JFH82:JFS82 JPD82:JPO82 JYZ82:JZK82 KIV82:KJG82 KSR82:KTC82 LCN82:LCY82 LMJ82:LMU82 LWF82:LWQ82 MGB82:MGM82 MPX82:MQI82 MZT82:NAE82 NJP82:NKA82 NTL82:NTW82 ODH82:ODS82 OND82:ONO82 OWZ82:OXK82 PGV82:PHG82 PQR82:PRC82 QAN82:QAY82 QKJ82:QKU82 QUF82:QUQ82 REB82:REM82 RNX82:ROI82 RXT82:RYE82 SHP82:SIA82 SRL82:SRW82 TBH82:TBS82 TLD82:TLO82 TUZ82:TVK82 UEV82:UFG82 UOR82:UPC82 UYN82:UYY82 VIJ82:VIU82 VSF82:VSQ82 WCB82:WCM82 WLX82:WMI82 WVT82:WWE82 JH82:JS82 L86:V86 JH86:JS86 TD86:TO86 ACZ86:ADK86 AMV86:ANG86 AWR86:AXC86 BGN86:BGY86 BQJ86:BQU86 CAF86:CAQ86 CKB86:CKM86 CTX86:CUI86 DDT86:DEE86 DNP86:DOA86 DXL86:DXW86 EHH86:EHS86 ERD86:ERO86 FAZ86:FBK86 FKV86:FLG86 FUR86:FVC86 GEN86:GEY86 GOJ86:GOU86 GYF86:GYQ86 HIB86:HIM86 HRX86:HSI86 IBT86:ICE86 ILP86:IMA86 IVL86:IVW86 JFH86:JFS86 JPD86:JPO86 JYZ86:JZK86 KIV86:KJG86 KSR86:KTC86 LCN86:LCY86 LMJ86:LMU86 LWF86:LWQ86 MGB86:MGM86 MPX86:MQI86 MZT86:NAE86 NJP86:NKA86 NTL86:NTW86 ODH86:ODS86 OND86:ONO86 OWZ86:OXK86 PGV86:PHG86 PQR86:PRC86 QAN86:QAY86 QKJ86:QKU86 QUF86:QUQ86 REB86:REM86 RNX86:ROI86 RXT86:RYE86 SHP86:SIA86 SRL86:SRW86 TBH86:TBS86 TLD86:TLO86 TUZ86:TVK86 UEV86:UFG86 UOR86:UPC86 UYN86:UYY86 VIJ86:VIU86 VSF86:VSQ86 WCB86:WCM86 WLX86:WMI86 WVT86:WWE86 WVT90:WWE92 ACZ30:ADK30 TD30:TO30 JH30:JS30 WVT30:WWE30 WLX30:WMI30 WCB30:WCM30 VSF30:VSQ30 VIJ30:VIU30 UYN30:UYY30 UOR30:UPC30 UEV30:UFG30 TUZ30:TVK30 TLD30:TLO30 TBH30:TBS30 SRL30:SRW30 SHP30:SIA30 RXT30:RYE30 RNX30:ROI30 REB30:REM30 QUF30:QUQ30 QKJ30:QKU30 QAN30:QAY30 PQR30:PRC30 PGV30:PHG30 OWZ30:OXK30 OND30:ONO30 ODH30:ODS30 NTL30:NTW30 NJP30:NKA30 MZT30:NAE30 MPX30:MQI30 MGB30:MGM30 LWF30:LWQ30 LMJ30:LMU30 LCN30:LCY30 KSR30:KTC30 KIV30:KJG30 JYZ30:JZK30 JPD30:JPO30 JFH30:JFS30 IVL30:IVW30 ILP30:IMA30 IBT30:ICE30 HRX30:HSI30 HIB30:HIM30 GYF30:GYQ30 GOJ30:GOU30 GEN30:GEY30 FUR30:FVC30 FKV30:FLG30 FAZ30:FBK30 ERD30:ERO30 EHH30:EHS30 DXL30:DXW30 DNP30:DOA30 DDT30:DEE30 CTX30:CUI30 CKB30:CKM30 CAF30:CAQ30 BQJ30:BQU30 BGN30:BGY30 AWR30:AXC30 AMV30:ANG30 L34:V34 AMV34:ANG34 ACZ34:ADK34 TD34:TO34 JH34:JS34 WVT34:WWE34 WLX34:WMI34 WCB34:WCM34 VSF34:VSQ34 VIJ34:VIU34 UYN34:UYY34 UOR34:UPC34 UEV34:UFG34 TUZ34:TVK34 TLD34:TLO34 TBH34:TBS34 SRL34:SRW34 SHP34:SIA34 RXT34:RYE34 RNX34:ROI34 REB34:REM34 QUF34:QUQ34 QKJ34:QKU34 QAN34:QAY34 PQR34:PRC34 PGV34:PHG34 OWZ34:OXK34 OND34:ONO34 ODH34:ODS34 NTL34:NTW34 NJP34:NKA34 MZT34:NAE34 MPX34:MQI34 MGB34:MGM34 LWF34:LWQ34 LMJ34:LMU34 LCN34:LCY34 KSR34:KTC34 KIV34:KJG34 JYZ34:JZK34 JPD34:JPO34 JFH34:JFS34 IVL34:IVW34 ILP34:IMA34 IBT34:ICE34 HRX34:HSI34 HIB34:HIM34 GYF34:GYQ34 GOJ34:GOU34 GEN34:GEY34 FUR34:FVC34 FKV34:FLG34 FAZ34:FBK34 ERD34:ERO34 EHH34:EHS34 DXL34:DXW34 DNP34:DOA34 DDT34:DEE34 CTX34:CUI34 CKB34:CKM34 CAF34:CAQ34 BQJ34:BQU34 BGN34:BGY34 AWR34:AXC34 L38:V38 AWR38:AXC38 AMV38:ANG38 ACZ38:ADK38 TD38:TO38 JH38:JS38 WVT38:WWE38 WLX38:WMI38 WCB38:WCM38 VSF38:VSQ38 VIJ38:VIU38 UYN38:UYY38 UOR38:UPC38 UEV38:UFG38 TUZ38:TVK38 TLD38:TLO38 TBH38:TBS38 SRL38:SRW38 SHP38:SIA38 RXT38:RYE38 RNX38:ROI38 REB38:REM38 QUF38:QUQ38 QKJ38:QKU38 QAN38:QAY38 PQR38:PRC38 PGV38:PHG38 OWZ38:OXK38 OND38:ONO38 ODH38:ODS38 NTL38:NTW38 NJP38:NKA38 MZT38:NAE38 MPX38:MQI38 MGB38:MGM38 LWF38:LWQ38 LMJ38:LMU38 LCN38:LCY38 KSR38:KTC38 KIV38:KJG38 JYZ38:JZK38 JPD38:JPO38 JFH38:JFS38 IVL38:IVW38 ILP38:IMA38 IBT38:ICE38 HRX38:HSI38 HIB38:HIM38 GYF38:GYQ38 GOJ38:GOU38 GEN38:GEY38 FUR38:FVC38 FKV38:FLG38 FAZ38:FBK38 ERD38:ERO38 EHH38:EHS38 DXL38:DXW38 DNP38:DOA38 DDT38:DEE38 CTX38:CUI38 CKB38:CKM38 CAF38:CAQ38 BQJ38:BQU38 BGN38:BGY38 L42:V42 BGN42:BGY42 AWR42:AXC42 AMV42:ANG42 ACZ42:ADK42 TD42:TO42 JH42:JS42 WVT42:WWE42 WLX42:WMI42 WCB42:WCM42 VSF42:VSQ42 VIJ42:VIU42 UYN42:UYY42 UOR42:UPC42 UEV42:UFG42 TUZ42:TVK42 TLD42:TLO42 TBH42:TBS42 SRL42:SRW42 SHP42:SIA42 RXT42:RYE42 RNX42:ROI42 REB42:REM42 QUF42:QUQ42 QKJ42:QKU42 QAN42:QAY42 PQR42:PRC42 PGV42:PHG42 OWZ42:OXK42 OND42:ONO42 ODH42:ODS42 NTL42:NTW42 NJP42:NKA42 MZT42:NAE42 MPX42:MQI42 MGB42:MGM42 LWF42:LWQ42 LMJ42:LMU42 LCN42:LCY42 KSR42:KTC42 KIV42:KJG42 JYZ42:JZK42 JPD42:JPO42 JFH42:JFS42 IVL42:IVW42 ILP42:IMA42 IBT42:ICE42 HRX42:HSI42 HIB42:HIM42 GYF42:GYQ42 GOJ42:GOU42 GEN42:GEY42 FUR42:FVC42 FKV42:FLG42 FAZ42:FBK42 ERD42:ERO42 EHH42:EHS42 DXL42:DXW42 DNP42:DOA42 DDT42:DEE42 CTX42:CUI42 CKB42:CKM42 CAF42:CAQ42 BQJ42:BQU42 BQJ46:BQU48 L46:V46"/>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621 JM65621 TI65621 ADE65621 ANA65621 AWW65621 BGS65621 BQO65621 CAK65621 CKG65621 CUC65621 DDY65621 DNU65621 DXQ65621 EHM65621 ERI65621 FBE65621 FLA65621 FUW65621 GES65621 GOO65621 GYK65621 HIG65621 HSC65621 IBY65621 ILU65621 IVQ65621 JFM65621 JPI65621 JZE65621 KJA65621 KSW65621 LCS65621 LMO65621 LWK65621 MGG65621 MQC65621 MZY65621 NJU65621 NTQ65621 ODM65621 ONI65621 OXE65621 PHA65621 PQW65621 QAS65621 QKO65621 QUK65621 REG65621 ROC65621 RXY65621 SHU65621 SRQ65621 TBM65621 TLI65621 TVE65621 UFA65621 UOW65621 UYS65621 VIO65621 VSK65621 WCG65621 WMC65621 WVY65621 Q131157 JM131157 TI131157 ADE131157 ANA131157 AWW131157 BGS131157 BQO131157 CAK131157 CKG131157 CUC131157 DDY131157 DNU131157 DXQ131157 EHM131157 ERI131157 FBE131157 FLA131157 FUW131157 GES131157 GOO131157 GYK131157 HIG131157 HSC131157 IBY131157 ILU131157 IVQ131157 JFM131157 JPI131157 JZE131157 KJA131157 KSW131157 LCS131157 LMO131157 LWK131157 MGG131157 MQC131157 MZY131157 NJU131157 NTQ131157 ODM131157 ONI131157 OXE131157 PHA131157 PQW131157 QAS131157 QKO131157 QUK131157 REG131157 ROC131157 RXY131157 SHU131157 SRQ131157 TBM131157 TLI131157 TVE131157 UFA131157 UOW131157 UYS131157 VIO131157 VSK131157 WCG131157 WMC131157 WVY131157 Q196693 JM196693 TI196693 ADE196693 ANA196693 AWW196693 BGS196693 BQO196693 CAK196693 CKG196693 CUC196693 DDY196693 DNU196693 DXQ196693 EHM196693 ERI196693 FBE196693 FLA196693 FUW196693 GES196693 GOO196693 GYK196693 HIG196693 HSC196693 IBY196693 ILU196693 IVQ196693 JFM196693 JPI196693 JZE196693 KJA196693 KSW196693 LCS196693 LMO196693 LWK196693 MGG196693 MQC196693 MZY196693 NJU196693 NTQ196693 ODM196693 ONI196693 OXE196693 PHA196693 PQW196693 QAS196693 QKO196693 QUK196693 REG196693 ROC196693 RXY196693 SHU196693 SRQ196693 TBM196693 TLI196693 TVE196693 UFA196693 UOW196693 UYS196693 VIO196693 VSK196693 WCG196693 WMC196693 WVY196693 Q262229 JM262229 TI262229 ADE262229 ANA262229 AWW262229 BGS262229 BQO262229 CAK262229 CKG262229 CUC262229 DDY262229 DNU262229 DXQ262229 EHM262229 ERI262229 FBE262229 FLA262229 FUW262229 GES262229 GOO262229 GYK262229 HIG262229 HSC262229 IBY262229 ILU262229 IVQ262229 JFM262229 JPI262229 JZE262229 KJA262229 KSW262229 LCS262229 LMO262229 LWK262229 MGG262229 MQC262229 MZY262229 NJU262229 NTQ262229 ODM262229 ONI262229 OXE262229 PHA262229 PQW262229 QAS262229 QKO262229 QUK262229 REG262229 ROC262229 RXY262229 SHU262229 SRQ262229 TBM262229 TLI262229 TVE262229 UFA262229 UOW262229 UYS262229 VIO262229 VSK262229 WCG262229 WMC262229 WVY262229 Q327765 JM327765 TI327765 ADE327765 ANA327765 AWW327765 BGS327765 BQO327765 CAK327765 CKG327765 CUC327765 DDY327765 DNU327765 DXQ327765 EHM327765 ERI327765 FBE327765 FLA327765 FUW327765 GES327765 GOO327765 GYK327765 HIG327765 HSC327765 IBY327765 ILU327765 IVQ327765 JFM327765 JPI327765 JZE327765 KJA327765 KSW327765 LCS327765 LMO327765 LWK327765 MGG327765 MQC327765 MZY327765 NJU327765 NTQ327765 ODM327765 ONI327765 OXE327765 PHA327765 PQW327765 QAS327765 QKO327765 QUK327765 REG327765 ROC327765 RXY327765 SHU327765 SRQ327765 TBM327765 TLI327765 TVE327765 UFA327765 UOW327765 UYS327765 VIO327765 VSK327765 WCG327765 WMC327765 WVY327765 Q393301 JM393301 TI393301 ADE393301 ANA393301 AWW393301 BGS393301 BQO393301 CAK393301 CKG393301 CUC393301 DDY393301 DNU393301 DXQ393301 EHM393301 ERI393301 FBE393301 FLA393301 FUW393301 GES393301 GOO393301 GYK393301 HIG393301 HSC393301 IBY393301 ILU393301 IVQ393301 JFM393301 JPI393301 JZE393301 KJA393301 KSW393301 LCS393301 LMO393301 LWK393301 MGG393301 MQC393301 MZY393301 NJU393301 NTQ393301 ODM393301 ONI393301 OXE393301 PHA393301 PQW393301 QAS393301 QKO393301 QUK393301 REG393301 ROC393301 RXY393301 SHU393301 SRQ393301 TBM393301 TLI393301 TVE393301 UFA393301 UOW393301 UYS393301 VIO393301 VSK393301 WCG393301 WMC393301 WVY393301 Q458837 JM458837 TI458837 ADE458837 ANA458837 AWW458837 BGS458837 BQO458837 CAK458837 CKG458837 CUC458837 DDY458837 DNU458837 DXQ458837 EHM458837 ERI458837 FBE458837 FLA458837 FUW458837 GES458837 GOO458837 GYK458837 HIG458837 HSC458837 IBY458837 ILU458837 IVQ458837 JFM458837 JPI458837 JZE458837 KJA458837 KSW458837 LCS458837 LMO458837 LWK458837 MGG458837 MQC458837 MZY458837 NJU458837 NTQ458837 ODM458837 ONI458837 OXE458837 PHA458837 PQW458837 QAS458837 QKO458837 QUK458837 REG458837 ROC458837 RXY458837 SHU458837 SRQ458837 TBM458837 TLI458837 TVE458837 UFA458837 UOW458837 UYS458837 VIO458837 VSK458837 WCG458837 WMC458837 WVY458837 Q524373 JM524373 TI524373 ADE524373 ANA524373 AWW524373 BGS524373 BQO524373 CAK524373 CKG524373 CUC524373 DDY524373 DNU524373 DXQ524373 EHM524373 ERI524373 FBE524373 FLA524373 FUW524373 GES524373 GOO524373 GYK524373 HIG524373 HSC524373 IBY524373 ILU524373 IVQ524373 JFM524373 JPI524373 JZE524373 KJA524373 KSW524373 LCS524373 LMO524373 LWK524373 MGG524373 MQC524373 MZY524373 NJU524373 NTQ524373 ODM524373 ONI524373 OXE524373 PHA524373 PQW524373 QAS524373 QKO524373 QUK524373 REG524373 ROC524373 RXY524373 SHU524373 SRQ524373 TBM524373 TLI524373 TVE524373 UFA524373 UOW524373 UYS524373 VIO524373 VSK524373 WCG524373 WMC524373 WVY524373 Q589909 JM589909 TI589909 ADE589909 ANA589909 AWW589909 BGS589909 BQO589909 CAK589909 CKG589909 CUC589909 DDY589909 DNU589909 DXQ589909 EHM589909 ERI589909 FBE589909 FLA589909 FUW589909 GES589909 GOO589909 GYK589909 HIG589909 HSC589909 IBY589909 ILU589909 IVQ589909 JFM589909 JPI589909 JZE589909 KJA589909 KSW589909 LCS589909 LMO589909 LWK589909 MGG589909 MQC589909 MZY589909 NJU589909 NTQ589909 ODM589909 ONI589909 OXE589909 PHA589909 PQW589909 QAS589909 QKO589909 QUK589909 REG589909 ROC589909 RXY589909 SHU589909 SRQ589909 TBM589909 TLI589909 TVE589909 UFA589909 UOW589909 UYS589909 VIO589909 VSK589909 WCG589909 WMC589909 WVY589909 Q655445 JM655445 TI655445 ADE655445 ANA655445 AWW655445 BGS655445 BQO655445 CAK655445 CKG655445 CUC655445 DDY655445 DNU655445 DXQ655445 EHM655445 ERI655445 FBE655445 FLA655445 FUW655445 GES655445 GOO655445 GYK655445 HIG655445 HSC655445 IBY655445 ILU655445 IVQ655445 JFM655445 JPI655445 JZE655445 KJA655445 KSW655445 LCS655445 LMO655445 LWK655445 MGG655445 MQC655445 MZY655445 NJU655445 NTQ655445 ODM655445 ONI655445 OXE655445 PHA655445 PQW655445 QAS655445 QKO655445 QUK655445 REG655445 ROC655445 RXY655445 SHU655445 SRQ655445 TBM655445 TLI655445 TVE655445 UFA655445 UOW655445 UYS655445 VIO655445 VSK655445 WCG655445 WMC655445 WVY655445 Q720981 JM720981 TI720981 ADE720981 ANA720981 AWW720981 BGS720981 BQO720981 CAK720981 CKG720981 CUC720981 DDY720981 DNU720981 DXQ720981 EHM720981 ERI720981 FBE720981 FLA720981 FUW720981 GES720981 GOO720981 GYK720981 HIG720981 HSC720981 IBY720981 ILU720981 IVQ720981 JFM720981 JPI720981 JZE720981 KJA720981 KSW720981 LCS720981 LMO720981 LWK720981 MGG720981 MQC720981 MZY720981 NJU720981 NTQ720981 ODM720981 ONI720981 OXE720981 PHA720981 PQW720981 QAS720981 QKO720981 QUK720981 REG720981 ROC720981 RXY720981 SHU720981 SRQ720981 TBM720981 TLI720981 TVE720981 UFA720981 UOW720981 UYS720981 VIO720981 VSK720981 WCG720981 WMC720981 WVY720981 Q786517 JM786517 TI786517 ADE786517 ANA786517 AWW786517 BGS786517 BQO786517 CAK786517 CKG786517 CUC786517 DDY786517 DNU786517 DXQ786517 EHM786517 ERI786517 FBE786517 FLA786517 FUW786517 GES786517 GOO786517 GYK786517 HIG786517 HSC786517 IBY786517 ILU786517 IVQ786517 JFM786517 JPI786517 JZE786517 KJA786517 KSW786517 LCS786517 LMO786517 LWK786517 MGG786517 MQC786517 MZY786517 NJU786517 NTQ786517 ODM786517 ONI786517 OXE786517 PHA786517 PQW786517 QAS786517 QKO786517 QUK786517 REG786517 ROC786517 RXY786517 SHU786517 SRQ786517 TBM786517 TLI786517 TVE786517 UFA786517 UOW786517 UYS786517 VIO786517 VSK786517 WCG786517 WMC786517 WVY786517 Q852053 JM852053 TI852053 ADE852053 ANA852053 AWW852053 BGS852053 BQO852053 CAK852053 CKG852053 CUC852053 DDY852053 DNU852053 DXQ852053 EHM852053 ERI852053 FBE852053 FLA852053 FUW852053 GES852053 GOO852053 GYK852053 HIG852053 HSC852053 IBY852053 ILU852053 IVQ852053 JFM852053 JPI852053 JZE852053 KJA852053 KSW852053 LCS852053 LMO852053 LWK852053 MGG852053 MQC852053 MZY852053 NJU852053 NTQ852053 ODM852053 ONI852053 OXE852053 PHA852053 PQW852053 QAS852053 QKO852053 QUK852053 REG852053 ROC852053 RXY852053 SHU852053 SRQ852053 TBM852053 TLI852053 TVE852053 UFA852053 UOW852053 UYS852053 VIO852053 VSK852053 WCG852053 WMC852053 WVY852053 Q917589 JM917589 TI917589 ADE917589 ANA917589 AWW917589 BGS917589 BQO917589 CAK917589 CKG917589 CUC917589 DDY917589 DNU917589 DXQ917589 EHM917589 ERI917589 FBE917589 FLA917589 FUW917589 GES917589 GOO917589 GYK917589 HIG917589 HSC917589 IBY917589 ILU917589 IVQ917589 JFM917589 JPI917589 JZE917589 KJA917589 KSW917589 LCS917589 LMO917589 LWK917589 MGG917589 MQC917589 MZY917589 NJU917589 NTQ917589 ODM917589 ONI917589 OXE917589 PHA917589 PQW917589 QAS917589 QKO917589 QUK917589 REG917589 ROC917589 RXY917589 SHU917589 SRQ917589 TBM917589 TLI917589 TVE917589 UFA917589 UOW917589 UYS917589 VIO917589 VSK917589 WCG917589 WMC917589 WVY917589 Q983125 JM983125 TI983125 ADE983125 ANA983125 AWW983125 BGS983125 BQO983125 CAK983125 CKG983125 CUC983125 DDY983125 DNU983125 DXQ983125 EHM983125 ERI983125 FBE983125 FLA983125 FUW983125 GES983125 GOO983125 GYK983125 HIG983125 HSC983125 IBY983125 ILU983125 IVQ983125 JFM983125 JPI983125 JZE983125 KJA983125 KSW983125 LCS983125 LMO983125 LWK983125 MGG983125 MQC983125 MZY983125 NJU983125 NTQ983125 ODM983125 ONI983125 OXE983125 PHA983125 PQW983125 QAS983125 QKO983125 QUK983125 REG983125 ROC983125 RXY983125 SHU983125 SRQ983125 TBM983125 TLI983125 TVE983125 UFA983125 UOW983125 UYS983125 VIO983125 VSK983125 WCG983125 WMC983125 WVY983125 Q55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Q77 JM77 TI77 ADE77 ANA77 AWW77 BGS77 BQO77 CAK77 CKG77 CUC77 DDY77 DNU77 DXQ77 EHM77 ERI77 FBE77 FLA77 FUW77 GES77 GOO77 GYK77 HIG77 HSC77 IBY77 ILU77 IVQ77 JFM77 JPI77 JZE77 KJA77 KSW77 LCS77 LMO77 LWK77 MGG77 MQC77 MZY77 NJU77 NTQ77 ODM77 ONI77 OXE77 PHA77 PQW77 QAS77 QKO77 QUK77 REG77 ROC77 RXY77 SHU77 SRQ77 TBM77 TLI77 TVE77 UFA77 UOW77 UYS77 VIO77 VSK77 WCG77 WMC77 WVY7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59 JM59 TI59 ADE59 ANA59 AWW59 BGS59 BQO59 CAK59 CKG59 CUC59 DDY59 DNU59 DXQ59 EHM59 ERI59 FBE59 FLA59 FUW59 GES59 GOO59 GYK59 HIG59 HSC59 IBY59 ILU59 IVQ59 JFM59 JPI59 JZE59 KJA59 KSW59 LCS59 LMO59 LWK59 MGG59 MQC59 MZY59 NJU59 NTQ59 ODM59 ONI59 OXE59 PHA59 PQW59 QAS59 QKO59 QUK59 REG59 ROC59 RXY59 SHU59 SRQ59 TBM59 TLI59 TVE59 UFA59 UOW59 UYS59 VIO59 VSK59 WCG59 WMC59 WVY59 Q63 JM63 TI63 ADE63 ANA63 AWW63 BGS63 BQO63 CAK63 CKG63 CUC63 DDY63 DNU63 DXQ63 EHM63 ERI63 FBE63 FLA63 FUW63 GES63 GOO63 GYK63 HIG63 HSC63 IBY63 ILU63 IVQ63 JFM63 JPI63 JZE63 KJA63 KSW63 LCS63 LMO63 LWK63 MGG63 MQC63 MZY63 NJU63 NTQ63 ODM63 ONI63 OXE63 PHA63 PQW63 QAS63 QKO63 QUK63 REG63 ROC63 RXY63 SHU63 SRQ63 TBM63 TLI63 TVE63 UFA63 UOW63 UYS63 VIO63 VSK63 WCG63 WMC63 WVY63 Q67 JM67 TI67 ADE67 ANA67 AWW67 BGS67 BQO67 CAK67 CKG67 CUC67 DDY67 DNU67 DXQ67 EHM67 ERI67 FBE67 FLA67 FUW67 GES67 GOO67 GYK67 HIG67 HSC67 IBY67 ILU67 IVQ67 JFM67 JPI67 JZE67 KJA67 KSW67 LCS67 LMO67 LWK67 MGG67 MQC67 MZY67 NJU67 NTQ67 ODM67 ONI67 OXE67 PHA67 PQW67 QAS67 QKO67 QUK67 REG67 ROC67 RXY67 SHU67 SRQ67 TBM67 TLI67 TVE67 UFA67 UOW67 UYS67 VIO67 VSK67 WCG67 WMC67 WVY67 Q81 JM81 TI81 ADE81 ANA81 AWW81 BGS81 BQO81 CAK81 CKG81 CUC81 DDY81 DNU81 DXQ81 EHM81 ERI81 FBE81 FLA81 FUW81 GES81 GOO81 GYK81 HIG81 HSC81 IBY81 ILU81 IVQ81 JFM81 JPI81 JZE81 KJA81 KSW81 LCS81 LMO81 LWK81 MGG81 MQC81 MZY81 NJU81 NTQ81 ODM81 ONI81 OXE81 PHA81 PQW81 QAS81 QKO81 QUK81 REG81 ROC81 RXY81 SHU81 SRQ81 TBM81 TLI81 TVE81 UFA81 UOW81 UYS81 VIO81 VSK81 WCG81 WMC81 WVY81 Q85 JM85 TI85 ADE85 ANA85 AWW85 BGS85 BQO85 CAK85 CKG85 CUC85 DDY85 DNU85 DXQ85 EHM85 ERI85 FBE85 FLA85 FUW85 GES85 GOO85 GYK85 HIG85 HSC85 IBY85 ILU85 IVQ85 JFM85 JPI85 JZE85 KJA85 KSW85 LCS85 LMO85 LWK85 MGG85 MQC85 MZY85 NJU85 NTQ85 ODM85 ONI85 OXE85 PHA85 PQW85 QAS85 QKO85 QUK85 REG85 ROC85 RXY85 SHU85 SRQ85 TBM85 TLI85 TVE85 UFA85 UOW85 UYS85 VIO85 VSK85 WCG85 WMC85 WVY85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45 JM45 TI45 ADE45 ANA45 AWW45 BGS45 BQO45 CAK45 CKG45 CUC45 DDY45 DNU45 DXQ45 EHM45 ERI45 FBE45 FLA45 FUW45 GES45 GOO45 GYK45 HIG45 HSC45 IBY45 ILU45 IVQ45 JFM45 JPI45 JZE45 KJA45 KSW45 LCS45 LMO45 LWK45 MGG45 MQC45 MZY45 NJU45 NTQ45 ODM45 ONI45 OXE45 PHA45 PQW45 QAS45 QKO45 QUK45 REG45 ROC45 RXY45 SHU45 SRQ45 TBM45 TLI45 TVE45 UFA45 UOW45 UYS45 VIO45 VSK45 WCG45 WMC45 WVY45"/>
    <dataValidation allowBlank="1" showInputMessage="1" showErrorMessage="1" prompt="Для выбора выполните двойной щелчок левой клавиши мыши по соответствующей ячейке." sqref="S65620 JO65620 TK65620 ADG65620 ANC65620 AWY65620 BGU65620 BQQ65620 CAM65620 CKI65620 CUE65620 DEA65620 DNW65620 DXS65620 EHO65620 ERK65620 FBG65620 FLC65620 FUY65620 GEU65620 GOQ65620 GYM65620 HII65620 HSE65620 ICA65620 ILW65620 IVS65620 JFO65620 JPK65620 JZG65620 KJC65620 KSY65620 LCU65620 LMQ65620 LWM65620 MGI65620 MQE65620 NAA65620 NJW65620 NTS65620 ODO65620 ONK65620 OXG65620 PHC65620 PQY65620 QAU65620 QKQ65620 QUM65620 REI65620 ROE65620 RYA65620 SHW65620 SRS65620 TBO65620 TLK65620 TVG65620 UFC65620 UOY65620 UYU65620 VIQ65620 VSM65620 WCI65620 WME65620 WWA65620 S131156 JO131156 TK131156 ADG131156 ANC131156 AWY131156 BGU131156 BQQ131156 CAM131156 CKI131156 CUE131156 DEA131156 DNW131156 DXS131156 EHO131156 ERK131156 FBG131156 FLC131156 FUY131156 GEU131156 GOQ131156 GYM131156 HII131156 HSE131156 ICA131156 ILW131156 IVS131156 JFO131156 JPK131156 JZG131156 KJC131156 KSY131156 LCU131156 LMQ131156 LWM131156 MGI131156 MQE131156 NAA131156 NJW131156 NTS131156 ODO131156 ONK131156 OXG131156 PHC131156 PQY131156 QAU131156 QKQ131156 QUM131156 REI131156 ROE131156 RYA131156 SHW131156 SRS131156 TBO131156 TLK131156 TVG131156 UFC131156 UOY131156 UYU131156 VIQ131156 VSM131156 WCI131156 WME131156 WWA131156 S196692 JO196692 TK196692 ADG196692 ANC196692 AWY196692 BGU196692 BQQ196692 CAM196692 CKI196692 CUE196692 DEA196692 DNW196692 DXS196692 EHO196692 ERK196692 FBG196692 FLC196692 FUY196692 GEU196692 GOQ196692 GYM196692 HII196692 HSE196692 ICA196692 ILW196692 IVS196692 JFO196692 JPK196692 JZG196692 KJC196692 KSY196692 LCU196692 LMQ196692 LWM196692 MGI196692 MQE196692 NAA196692 NJW196692 NTS196692 ODO196692 ONK196692 OXG196692 PHC196692 PQY196692 QAU196692 QKQ196692 QUM196692 REI196692 ROE196692 RYA196692 SHW196692 SRS196692 TBO196692 TLK196692 TVG196692 UFC196692 UOY196692 UYU196692 VIQ196692 VSM196692 WCI196692 WME196692 WWA196692 S262228 JO262228 TK262228 ADG262228 ANC262228 AWY262228 BGU262228 BQQ262228 CAM262228 CKI262228 CUE262228 DEA262228 DNW262228 DXS262228 EHO262228 ERK262228 FBG262228 FLC262228 FUY262228 GEU262228 GOQ262228 GYM262228 HII262228 HSE262228 ICA262228 ILW262228 IVS262228 JFO262228 JPK262228 JZG262228 KJC262228 KSY262228 LCU262228 LMQ262228 LWM262228 MGI262228 MQE262228 NAA262228 NJW262228 NTS262228 ODO262228 ONK262228 OXG262228 PHC262228 PQY262228 QAU262228 QKQ262228 QUM262228 REI262228 ROE262228 RYA262228 SHW262228 SRS262228 TBO262228 TLK262228 TVG262228 UFC262228 UOY262228 UYU262228 VIQ262228 VSM262228 WCI262228 WME262228 WWA262228 S327764 JO327764 TK327764 ADG327764 ANC327764 AWY327764 BGU327764 BQQ327764 CAM327764 CKI327764 CUE327764 DEA327764 DNW327764 DXS327764 EHO327764 ERK327764 FBG327764 FLC327764 FUY327764 GEU327764 GOQ327764 GYM327764 HII327764 HSE327764 ICA327764 ILW327764 IVS327764 JFO327764 JPK327764 JZG327764 KJC327764 KSY327764 LCU327764 LMQ327764 LWM327764 MGI327764 MQE327764 NAA327764 NJW327764 NTS327764 ODO327764 ONK327764 OXG327764 PHC327764 PQY327764 QAU327764 QKQ327764 QUM327764 REI327764 ROE327764 RYA327764 SHW327764 SRS327764 TBO327764 TLK327764 TVG327764 UFC327764 UOY327764 UYU327764 VIQ327764 VSM327764 WCI327764 WME327764 WWA327764 S393300 JO393300 TK393300 ADG393300 ANC393300 AWY393300 BGU393300 BQQ393300 CAM393300 CKI393300 CUE393300 DEA393300 DNW393300 DXS393300 EHO393300 ERK393300 FBG393300 FLC393300 FUY393300 GEU393300 GOQ393300 GYM393300 HII393300 HSE393300 ICA393300 ILW393300 IVS393300 JFO393300 JPK393300 JZG393300 KJC393300 KSY393300 LCU393300 LMQ393300 LWM393300 MGI393300 MQE393300 NAA393300 NJW393300 NTS393300 ODO393300 ONK393300 OXG393300 PHC393300 PQY393300 QAU393300 QKQ393300 QUM393300 REI393300 ROE393300 RYA393300 SHW393300 SRS393300 TBO393300 TLK393300 TVG393300 UFC393300 UOY393300 UYU393300 VIQ393300 VSM393300 WCI393300 WME393300 WWA393300 S458836 JO458836 TK458836 ADG458836 ANC458836 AWY458836 BGU458836 BQQ458836 CAM458836 CKI458836 CUE458836 DEA458836 DNW458836 DXS458836 EHO458836 ERK458836 FBG458836 FLC458836 FUY458836 GEU458836 GOQ458836 GYM458836 HII458836 HSE458836 ICA458836 ILW458836 IVS458836 JFO458836 JPK458836 JZG458836 KJC458836 KSY458836 LCU458836 LMQ458836 LWM458836 MGI458836 MQE458836 NAA458836 NJW458836 NTS458836 ODO458836 ONK458836 OXG458836 PHC458836 PQY458836 QAU458836 QKQ458836 QUM458836 REI458836 ROE458836 RYA458836 SHW458836 SRS458836 TBO458836 TLK458836 TVG458836 UFC458836 UOY458836 UYU458836 VIQ458836 VSM458836 WCI458836 WME458836 WWA458836 S524372 JO524372 TK524372 ADG524372 ANC524372 AWY524372 BGU524372 BQQ524372 CAM524372 CKI524372 CUE524372 DEA524372 DNW524372 DXS524372 EHO524372 ERK524372 FBG524372 FLC524372 FUY524372 GEU524372 GOQ524372 GYM524372 HII524372 HSE524372 ICA524372 ILW524372 IVS524372 JFO524372 JPK524372 JZG524372 KJC524372 KSY524372 LCU524372 LMQ524372 LWM524372 MGI524372 MQE524372 NAA524372 NJW524372 NTS524372 ODO524372 ONK524372 OXG524372 PHC524372 PQY524372 QAU524372 QKQ524372 QUM524372 REI524372 ROE524372 RYA524372 SHW524372 SRS524372 TBO524372 TLK524372 TVG524372 UFC524372 UOY524372 UYU524372 VIQ524372 VSM524372 WCI524372 WME524372 WWA524372 S589908 JO589908 TK589908 ADG589908 ANC589908 AWY589908 BGU589908 BQQ589908 CAM589908 CKI589908 CUE589908 DEA589908 DNW589908 DXS589908 EHO589908 ERK589908 FBG589908 FLC589908 FUY589908 GEU589908 GOQ589908 GYM589908 HII589908 HSE589908 ICA589908 ILW589908 IVS589908 JFO589908 JPK589908 JZG589908 KJC589908 KSY589908 LCU589908 LMQ589908 LWM589908 MGI589908 MQE589908 NAA589908 NJW589908 NTS589908 ODO589908 ONK589908 OXG589908 PHC589908 PQY589908 QAU589908 QKQ589908 QUM589908 REI589908 ROE589908 RYA589908 SHW589908 SRS589908 TBO589908 TLK589908 TVG589908 UFC589908 UOY589908 UYU589908 VIQ589908 VSM589908 WCI589908 WME589908 WWA589908 S655444 JO655444 TK655444 ADG655444 ANC655444 AWY655444 BGU655444 BQQ655444 CAM655444 CKI655444 CUE655444 DEA655444 DNW655444 DXS655444 EHO655444 ERK655444 FBG655444 FLC655444 FUY655444 GEU655444 GOQ655444 GYM655444 HII655444 HSE655444 ICA655444 ILW655444 IVS655444 JFO655444 JPK655444 JZG655444 KJC655444 KSY655444 LCU655444 LMQ655444 LWM655444 MGI655444 MQE655444 NAA655444 NJW655444 NTS655444 ODO655444 ONK655444 OXG655444 PHC655444 PQY655444 QAU655444 QKQ655444 QUM655444 REI655444 ROE655444 RYA655444 SHW655444 SRS655444 TBO655444 TLK655444 TVG655444 UFC655444 UOY655444 UYU655444 VIQ655444 VSM655444 WCI655444 WME655444 WWA655444 S720980 JO720980 TK720980 ADG720980 ANC720980 AWY720980 BGU720980 BQQ720980 CAM720980 CKI720980 CUE720980 DEA720980 DNW720980 DXS720980 EHO720980 ERK720980 FBG720980 FLC720980 FUY720980 GEU720980 GOQ720980 GYM720980 HII720980 HSE720980 ICA720980 ILW720980 IVS720980 JFO720980 JPK720980 JZG720980 KJC720980 KSY720980 LCU720980 LMQ720980 LWM720980 MGI720980 MQE720980 NAA720980 NJW720980 NTS720980 ODO720980 ONK720980 OXG720980 PHC720980 PQY720980 QAU720980 QKQ720980 QUM720980 REI720980 ROE720980 RYA720980 SHW720980 SRS720980 TBO720980 TLK720980 TVG720980 UFC720980 UOY720980 UYU720980 VIQ720980 VSM720980 WCI720980 WME720980 WWA720980 S786516 JO786516 TK786516 ADG786516 ANC786516 AWY786516 BGU786516 BQQ786516 CAM786516 CKI786516 CUE786516 DEA786516 DNW786516 DXS786516 EHO786516 ERK786516 FBG786516 FLC786516 FUY786516 GEU786516 GOQ786516 GYM786516 HII786516 HSE786516 ICA786516 ILW786516 IVS786516 JFO786516 JPK786516 JZG786516 KJC786516 KSY786516 LCU786516 LMQ786516 LWM786516 MGI786516 MQE786516 NAA786516 NJW786516 NTS786516 ODO786516 ONK786516 OXG786516 PHC786516 PQY786516 QAU786516 QKQ786516 QUM786516 REI786516 ROE786516 RYA786516 SHW786516 SRS786516 TBO786516 TLK786516 TVG786516 UFC786516 UOY786516 UYU786516 VIQ786516 VSM786516 WCI786516 WME786516 WWA786516 S852052 JO852052 TK852052 ADG852052 ANC852052 AWY852052 BGU852052 BQQ852052 CAM852052 CKI852052 CUE852052 DEA852052 DNW852052 DXS852052 EHO852052 ERK852052 FBG852052 FLC852052 FUY852052 GEU852052 GOQ852052 GYM852052 HII852052 HSE852052 ICA852052 ILW852052 IVS852052 JFO852052 JPK852052 JZG852052 KJC852052 KSY852052 LCU852052 LMQ852052 LWM852052 MGI852052 MQE852052 NAA852052 NJW852052 NTS852052 ODO852052 ONK852052 OXG852052 PHC852052 PQY852052 QAU852052 QKQ852052 QUM852052 REI852052 ROE852052 RYA852052 SHW852052 SRS852052 TBO852052 TLK852052 TVG852052 UFC852052 UOY852052 UYU852052 VIQ852052 VSM852052 WCI852052 WME852052 WWA852052 S917588 JO917588 TK917588 ADG917588 ANC917588 AWY917588 BGU917588 BQQ917588 CAM917588 CKI917588 CUE917588 DEA917588 DNW917588 DXS917588 EHO917588 ERK917588 FBG917588 FLC917588 FUY917588 GEU917588 GOQ917588 GYM917588 HII917588 HSE917588 ICA917588 ILW917588 IVS917588 JFO917588 JPK917588 JZG917588 KJC917588 KSY917588 LCU917588 LMQ917588 LWM917588 MGI917588 MQE917588 NAA917588 NJW917588 NTS917588 ODO917588 ONK917588 OXG917588 PHC917588 PQY917588 QAU917588 QKQ917588 QUM917588 REI917588 ROE917588 RYA917588 SHW917588 SRS917588 TBO917588 TLK917588 TVG917588 UFC917588 UOY917588 UYU917588 VIQ917588 VSM917588 WCI917588 WME917588 WWA917588 S983124 JO983124 TK983124 ADG983124 ANC983124 AWY983124 BGU983124 BQQ983124 CAM983124 CKI983124 CUE983124 DEA983124 DNW983124 DXS983124 EHO983124 ERK983124 FBG983124 FLC983124 FUY983124 GEU983124 GOQ983124 GYM983124 HII983124 HSE983124 ICA983124 ILW983124 IVS983124 JFO983124 JPK983124 JZG983124 KJC983124 KSY983124 LCU983124 LMQ983124 LWM983124 MGI983124 MQE983124 NAA983124 NJW983124 NTS983124 ODO983124 ONK983124 OXG983124 PHC983124 PQY983124 QAU983124 QKQ983124 QUM983124 REI983124 ROE983124 RYA983124 SHW983124 SRS983124 TBO983124 TLK983124 TVG983124 UFC983124 UOY983124 UYU983124 VIQ983124 VSM983124 WCI983124 WME983124 WWA983124 U458836 U524372 JQ65620 TM65620 ADI65620 ANE65620 AXA65620 BGW65620 BQS65620 CAO65620 CKK65620 CUG65620 DEC65620 DNY65620 DXU65620 EHQ65620 ERM65620 FBI65620 FLE65620 FVA65620 GEW65620 GOS65620 GYO65620 HIK65620 HSG65620 ICC65620 ILY65620 IVU65620 JFQ65620 JPM65620 JZI65620 KJE65620 KTA65620 LCW65620 LMS65620 LWO65620 MGK65620 MQG65620 NAC65620 NJY65620 NTU65620 ODQ65620 ONM65620 OXI65620 PHE65620 PRA65620 QAW65620 QKS65620 QUO65620 REK65620 ROG65620 RYC65620 SHY65620 SRU65620 TBQ65620 TLM65620 TVI65620 UFE65620 UPA65620 UYW65620 VIS65620 VSO65620 WCK65620 WMG65620 WWC65620 U589908 JQ131156 TM131156 ADI131156 ANE131156 AXA131156 BGW131156 BQS131156 CAO131156 CKK131156 CUG131156 DEC131156 DNY131156 DXU131156 EHQ131156 ERM131156 FBI131156 FLE131156 FVA131156 GEW131156 GOS131156 GYO131156 HIK131156 HSG131156 ICC131156 ILY131156 IVU131156 JFQ131156 JPM131156 JZI131156 KJE131156 KTA131156 LCW131156 LMS131156 LWO131156 MGK131156 MQG131156 NAC131156 NJY131156 NTU131156 ODQ131156 ONM131156 OXI131156 PHE131156 PRA131156 QAW131156 QKS131156 QUO131156 REK131156 ROG131156 RYC131156 SHY131156 SRU131156 TBQ131156 TLM131156 TVI131156 UFE131156 UPA131156 UYW131156 VIS131156 VSO131156 WCK131156 WMG131156 WWC131156 U655444 JQ196692 TM196692 ADI196692 ANE196692 AXA196692 BGW196692 BQS196692 CAO196692 CKK196692 CUG196692 DEC196692 DNY196692 DXU196692 EHQ196692 ERM196692 FBI196692 FLE196692 FVA196692 GEW196692 GOS196692 GYO196692 HIK196692 HSG196692 ICC196692 ILY196692 IVU196692 JFQ196692 JPM196692 JZI196692 KJE196692 KTA196692 LCW196692 LMS196692 LWO196692 MGK196692 MQG196692 NAC196692 NJY196692 NTU196692 ODQ196692 ONM196692 OXI196692 PHE196692 PRA196692 QAW196692 QKS196692 QUO196692 REK196692 ROG196692 RYC196692 SHY196692 SRU196692 TBQ196692 TLM196692 TVI196692 UFE196692 UPA196692 UYW196692 VIS196692 VSO196692 WCK196692 WMG196692 WWC196692 U720980 JQ262228 TM262228 ADI262228 ANE262228 AXA262228 BGW262228 BQS262228 CAO262228 CKK262228 CUG262228 DEC262228 DNY262228 DXU262228 EHQ262228 ERM262228 FBI262228 FLE262228 FVA262228 GEW262228 GOS262228 GYO262228 HIK262228 HSG262228 ICC262228 ILY262228 IVU262228 JFQ262228 JPM262228 JZI262228 KJE262228 KTA262228 LCW262228 LMS262228 LWO262228 MGK262228 MQG262228 NAC262228 NJY262228 NTU262228 ODQ262228 ONM262228 OXI262228 PHE262228 PRA262228 QAW262228 QKS262228 QUO262228 REK262228 ROG262228 RYC262228 SHY262228 SRU262228 TBQ262228 TLM262228 TVI262228 UFE262228 UPA262228 UYW262228 VIS262228 VSO262228 WCK262228 WMG262228 WWC262228 U786516 JQ327764 TM327764 ADI327764 ANE327764 AXA327764 BGW327764 BQS327764 CAO327764 CKK327764 CUG327764 DEC327764 DNY327764 DXU327764 EHQ327764 ERM327764 FBI327764 FLE327764 FVA327764 GEW327764 GOS327764 GYO327764 HIK327764 HSG327764 ICC327764 ILY327764 IVU327764 JFQ327764 JPM327764 JZI327764 KJE327764 KTA327764 LCW327764 LMS327764 LWO327764 MGK327764 MQG327764 NAC327764 NJY327764 NTU327764 ODQ327764 ONM327764 OXI327764 PHE327764 PRA327764 QAW327764 QKS327764 QUO327764 REK327764 ROG327764 RYC327764 SHY327764 SRU327764 TBQ327764 TLM327764 TVI327764 UFE327764 UPA327764 UYW327764 VIS327764 VSO327764 WCK327764 WMG327764 WWC327764 U852052 JQ393300 TM393300 ADI393300 ANE393300 AXA393300 BGW393300 BQS393300 CAO393300 CKK393300 CUG393300 DEC393300 DNY393300 DXU393300 EHQ393300 ERM393300 FBI393300 FLE393300 FVA393300 GEW393300 GOS393300 GYO393300 HIK393300 HSG393300 ICC393300 ILY393300 IVU393300 JFQ393300 JPM393300 JZI393300 KJE393300 KTA393300 LCW393300 LMS393300 LWO393300 MGK393300 MQG393300 NAC393300 NJY393300 NTU393300 ODQ393300 ONM393300 OXI393300 PHE393300 PRA393300 QAW393300 QKS393300 QUO393300 REK393300 ROG393300 RYC393300 SHY393300 SRU393300 TBQ393300 TLM393300 TVI393300 UFE393300 UPA393300 UYW393300 VIS393300 VSO393300 WCK393300 WMG393300 WWC393300 U917588 JQ458836 TM458836 ADI458836 ANE458836 AXA458836 BGW458836 BQS458836 CAO458836 CKK458836 CUG458836 DEC458836 DNY458836 DXU458836 EHQ458836 ERM458836 FBI458836 FLE458836 FVA458836 GEW458836 GOS458836 GYO458836 HIK458836 HSG458836 ICC458836 ILY458836 IVU458836 JFQ458836 JPM458836 JZI458836 KJE458836 KTA458836 LCW458836 LMS458836 LWO458836 MGK458836 MQG458836 NAC458836 NJY458836 NTU458836 ODQ458836 ONM458836 OXI458836 PHE458836 PRA458836 QAW458836 QKS458836 QUO458836 REK458836 ROG458836 RYC458836 SHY458836 SRU458836 TBQ458836 TLM458836 TVI458836 UFE458836 UPA458836 UYW458836 VIS458836 VSO458836 WCK458836 WMG458836 WWC458836 U983124 JQ524372 TM524372 ADI524372 ANE524372 AXA524372 BGW524372 BQS524372 CAO524372 CKK524372 CUG524372 DEC524372 DNY524372 DXU524372 EHQ524372 ERM524372 FBI524372 FLE524372 FVA524372 GEW524372 GOS524372 GYO524372 HIK524372 HSG524372 ICC524372 ILY524372 IVU524372 JFQ524372 JPM524372 JZI524372 KJE524372 KTA524372 LCW524372 LMS524372 LWO524372 MGK524372 MQG524372 NAC524372 NJY524372 NTU524372 ODQ524372 ONM524372 OXI524372 PHE524372 PRA524372 QAW524372 QKS524372 QUO524372 REK524372 ROG524372 RYC524372 SHY524372 SRU524372 TBQ524372 TLM524372 TVI524372 UFE524372 UPA524372 UYW524372 VIS524372 VSO524372 WCK524372 WMG524372 WWC524372 U65620 JQ589908 TM589908 ADI589908 ANE589908 AXA589908 BGW589908 BQS589908 CAO589908 CKK589908 CUG589908 DEC589908 DNY589908 DXU589908 EHQ589908 ERM589908 FBI589908 FLE589908 FVA589908 GEW589908 GOS589908 GYO589908 HIK589908 HSG589908 ICC589908 ILY589908 IVU589908 JFQ589908 JPM589908 JZI589908 KJE589908 KTA589908 LCW589908 LMS589908 LWO589908 MGK589908 MQG589908 NAC589908 NJY589908 NTU589908 ODQ589908 ONM589908 OXI589908 PHE589908 PRA589908 QAW589908 QKS589908 QUO589908 REK589908 ROG589908 RYC589908 SHY589908 SRU589908 TBQ589908 TLM589908 TVI589908 UFE589908 UPA589908 UYW589908 VIS589908 VSO589908 WCK589908 WMG589908 WWC589908 U131156 JQ655444 TM655444 ADI655444 ANE655444 AXA655444 BGW655444 BQS655444 CAO655444 CKK655444 CUG655444 DEC655444 DNY655444 DXU655444 EHQ655444 ERM655444 FBI655444 FLE655444 FVA655444 GEW655444 GOS655444 GYO655444 HIK655444 HSG655444 ICC655444 ILY655444 IVU655444 JFQ655444 JPM655444 JZI655444 KJE655444 KTA655444 LCW655444 LMS655444 LWO655444 MGK655444 MQG655444 NAC655444 NJY655444 NTU655444 ODQ655444 ONM655444 OXI655444 PHE655444 PRA655444 QAW655444 QKS655444 QUO655444 REK655444 ROG655444 RYC655444 SHY655444 SRU655444 TBQ655444 TLM655444 TVI655444 UFE655444 UPA655444 UYW655444 VIS655444 VSO655444 WCK655444 WMG655444 WWC655444 U196692 JQ720980 TM720980 ADI720980 ANE720980 AXA720980 BGW720980 BQS720980 CAO720980 CKK720980 CUG720980 DEC720980 DNY720980 DXU720980 EHQ720980 ERM720980 FBI720980 FLE720980 FVA720980 GEW720980 GOS720980 GYO720980 HIK720980 HSG720980 ICC720980 ILY720980 IVU720980 JFQ720980 JPM720980 JZI720980 KJE720980 KTA720980 LCW720980 LMS720980 LWO720980 MGK720980 MQG720980 NAC720980 NJY720980 NTU720980 ODQ720980 ONM720980 OXI720980 PHE720980 PRA720980 QAW720980 QKS720980 QUO720980 REK720980 ROG720980 RYC720980 SHY720980 SRU720980 TBQ720980 TLM720980 TVI720980 UFE720980 UPA720980 UYW720980 VIS720980 VSO720980 WCK720980 WMG720980 WWC720980 WWC24 JQ786516 TM786516 ADI786516 ANE786516 AXA786516 BGW786516 BQS786516 CAO786516 CKK786516 CUG786516 DEC786516 DNY786516 DXU786516 EHQ786516 ERM786516 FBI786516 FLE786516 FVA786516 GEW786516 GOS786516 GYO786516 HIK786516 HSG786516 ICC786516 ILY786516 IVU786516 JFQ786516 JPM786516 JZI786516 KJE786516 KTA786516 LCW786516 LMS786516 LWO786516 MGK786516 MQG786516 NAC786516 NJY786516 NTU786516 ODQ786516 ONM786516 OXI786516 PHE786516 PRA786516 QAW786516 QKS786516 QUO786516 REK786516 ROG786516 RYC786516 SHY786516 SRU786516 TBQ786516 TLM786516 TVI786516 UFE786516 UPA786516 UYW786516 VIS786516 VSO786516 WCK786516 WMG786516 WWC786516 U262228 JQ852052 TM852052 ADI852052 ANE852052 AXA852052 BGW852052 BQS852052 CAO852052 CKK852052 CUG852052 DEC852052 DNY852052 DXU852052 EHQ852052 ERM852052 FBI852052 FLE852052 FVA852052 GEW852052 GOS852052 GYO852052 HIK852052 HSG852052 ICC852052 ILY852052 IVU852052 JFQ852052 JPM852052 JZI852052 KJE852052 KTA852052 LCW852052 LMS852052 LWO852052 MGK852052 MQG852052 NAC852052 NJY852052 NTU852052 ODQ852052 ONM852052 OXI852052 PHE852052 PRA852052 QAW852052 QKS852052 QUO852052 REK852052 ROG852052 RYC852052 SHY852052 SRU852052 TBQ852052 TLM852052 TVI852052 UFE852052 UPA852052 UYW852052 VIS852052 VSO852052 WCK852052 WMG852052 WWC852052 JQ917588 TM917588 ADI917588 ANE917588 AXA917588 BGW917588 BQS917588 CAO917588 CKK917588 CUG917588 DEC917588 DNY917588 DXU917588 EHQ917588 ERM917588 FBI917588 FLE917588 FVA917588 GEW917588 GOS917588 GYO917588 HIK917588 HSG917588 ICC917588 ILY917588 IVU917588 JFQ917588 JPM917588 JZI917588 KJE917588 KTA917588 LCW917588 LMS917588 LWO917588 MGK917588 MQG917588 NAC917588 NJY917588 NTU917588 ODQ917588 ONM917588 OXI917588 PHE917588 PRA917588 QAW917588 QKS917588 QUO917588 REK917588 ROG917588 RYC917588 SHY917588 SRU917588 TBQ917588 TLM917588 TVI917588 UFE917588 UPA917588 UYW917588 VIS917588 VSO917588 WCK917588 WMG917588 WWC917588 WWC983124 JQ983124 TM983124 ADI983124 ANE983124 AXA983124 BGW983124 BQS983124 CAO983124 CKK983124 CUG983124 DEC983124 DNY983124 DXU983124 EHQ983124 ERM983124 FBI983124 FLE983124 FVA983124 GEW983124 GOS983124 GYO983124 HIK983124 HSG983124 ICC983124 ILY983124 IVU983124 JFQ983124 JPM983124 JZI983124 KJE983124 KTA983124 LCW983124 LMS983124 LWO983124 MGK983124 MQG983124 NAC983124 NJY983124 NTU983124 ODQ983124 ONM983124 OXI983124 PHE983124 PRA983124 QAW983124 QKS983124 QUO983124 REK983124 ROG983124 RYC983124 SHY983124 SRU983124 TBQ983124 TLM983124 TVI983124 UFE983124 UPA983124 UYW983124 VIS983124 VSO983124 WCK983124 WMG98312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64 U393300 S24 JO54 S54 WWC54 WMG54 WCK54 VSO54 VIS54 UYW54 UPA54 UFE54 TVI54 TLM54 TBQ54 SRU54 SHY54 RYC54 ROG54 REK54 QUO54 QKS54 QAW54 PRA54 PHE54 OXI54 ONM54 ODQ54 NTU54 NJY54 NAC54 MQG54 MGK54 LWO54 LMS54 LCW54 KTA54 KJE54 JZI54 JPM54 JFQ54 IVU54 ILY54 ICC54 HSG54 HIK54 GYO54 GOS54 GEW54 FVA54 FLE54 FBI54 ERM54 EHQ54 DXU54 DNY54 DEC54 CUG54 CKK54 CAO54 BQS54 BGW54 AXA54 ANE54 ADI54 TM54 TK54 JQ54 WWA54 WME54 WCI54 VSM54 VIQ54 UYU54 UOY54 UFC54 TVG54 TLK54 TBO54 SRS54 SHW54 RYA54 ROE54 REI54 QUM54 QKQ54 QAU54 PQY54 PHC54 OXG54 ONK54 ODO54 NTS54 NJW54 NAA54 MQE54 MGI54 LWM54 LMQ54 LCU54 KSY54 KJC54 JZG54 JPK54 JFO54 IVS54 ILW54 ICA54 HSE54 HII54 GYM54 GOQ54 GEU54 FUY54 FLC54 FBG54 ERK54 EHO54 DXS54 DNW54 DEA54 CUE54 CKI54 CAM54 BQQ54 BGU54 AWY54 ANC54 ADG54 U54 JO76 S76 WWC76 WMG76 WCK76 VSO76 VIS76 UYW76 UPA76 UFE76 TVI76 TLM76 TBQ76 SRU76 SHY76 RYC76 ROG76 REK76 QUO76 QKS76 QAW76 PRA76 PHE76 OXI76 ONM76 ODQ76 NTU76 NJY76 NAC76 MQG76 MGK76 LWO76 LMS76 LCW76 KTA76 KJE76 JZI76 JPM76 JFQ76 IVU76 ILY76 ICC76 HSG76 HIK76 GYO76 GOS76 GEW76 FVA76 FLE76 FBI76 ERM76 EHQ76 DXU76 DNY76 DEC76 CUG76 CKK76 CAO76 BQS76 BGW76 AXA76 ANE76 ADI76 TM76 TK76 JQ76 WWA76 WME76 WCI76 VSM76 VIQ76 UYU76 UOY76 UFC76 TVG76 TLK76 TBO76 SRS76 SHW76 RYA76 ROE76 REI76 QUM76 QKQ76 QAU76 PQY76 PHC76 OXG76 ONK76 ODO76 NTS76 NJW76 NAA76 MQE76 MGI76 LWM76 LMQ76 LCU76 KSY76 KJC76 JZG76 JPK76 JFO76 IVS76 ILW76 ICA76 HSE76 HII76 GYM76 GOQ76 GEU76 FUY76 FLC76 FBG76 ERK76 EHO76 DXS76 DNW76 DEA76 CUE76 CKI76 CAM76 BQQ76 BGU76 AWY76 ANC76 ADG76 U76 S28 WWC28 WMG28 WCK28 VSO28 VIS28 UYW28 UPA28 UFE28 TVI28 TLM28 TBQ28 SRU28 SHY28 RYC28 ROG28 REK28 QUO28 QKS28 QAW28 PRA28 PHE28 OXI28 ONM28 ODQ28 NTU28 NJY28 NAC28 MQG28 MGK28 LWO28 LMS28 LCW28 KTA28 KJE28 JZI28 JPM28 JFQ28 IVU28 ILY28 ICC28 HSG28 HIK28 GYO28 GOS28 GEW28 FVA28 FLE28 FBI28 ERM28 EHQ28 DXU28 DNY28 DEC28 CUG28 CKK28 CAO28 BQS28 BGW28 AXA28 ANE28 ADI28 TM28 TK28 JQ28 WWA28 WME28 WCI28 VSM28 VIQ28 UYU28 UOY28 UFC28 TVG28 TLK28 TBO28 SRS28 SHW28 RYA28 ROE28 REI28 QUM28 QKQ28 QAU28 PQY28 PHC28 OXG28 ONK28 ODO28 NTS28 NJW28 NAA28 MQE28 MGI28 LWM28 LMQ28 LCU28 KSY28 KJC28 JZG28 JPK28 JFO28 IVS28 ILW28 ICA28 HSE28 HII28 GYM28 GOQ28 GEU28 FUY28 FLC28 FBG28 ERK28 EHO28 DXS28 DNW28 DEA28 CUE28 CKI28 CAM28 BQQ28 BGU28 AWY28 ANC28 ADG28 U28 JO28 JO58 S58 WWC58 WMG58 WCK58 VSO58 VIS58 UYW58 UPA58 UFE58 TVI58 TLM58 TBQ58 SRU58 SHY58 RYC58 ROG58 REK58 QUO58 QKS58 QAW58 PRA58 PHE58 OXI58 ONM58 ODQ58 NTU58 NJY58 NAC58 MQG58 MGK58 LWO58 LMS58 LCW58 KTA58 KJE58 JZI58 JPM58 JFQ58 IVU58 ILY58 ICC58 HSG58 HIK58 GYO58 GOS58 GEW58 FVA58 FLE58 FBI58 ERM58 EHQ58 DXU58 DNY58 DEC58 CUG58 CKK58 CAO58 BQS58 BGW58 AXA58 ANE58 ADI58 TM58 TK58 JQ58 WWA58 WME58 WCI58 VSM58 VIQ58 UYU58 UOY58 UFC58 TVG58 TLK58 TBO58 SRS58 SHW58 RYA58 ROE58 REI58 QUM58 QKQ58 QAU58 PQY58 PHC58 OXG58 ONK58 ODO58 NTS58 NJW58 NAA58 MQE58 MGI58 LWM58 LMQ58 LCU58 KSY58 KJC58 JZG58 JPK58 JFO58 IVS58 ILW58 ICA58 HSE58 HII58 GYM58 GOQ58 GEU58 FUY58 FLC58 FBG58 ERK58 EHO58 DXS58 DNW58 DEA58 CUE58 CKI58 CAM58 BQQ58 BGU58 AWY58 ANC58 ADG58 U58 JO62 S62 WWC62 WMG62 WCK62 VSO62 VIS62 UYW62 UPA62 UFE62 TVI62 TLM62 TBQ62 SRU62 SHY62 RYC62 ROG62 REK62 QUO62 QKS62 QAW62 PRA62 PHE62 OXI62 ONM62 ODQ62 NTU62 NJY62 NAC62 MQG62 MGK62 LWO62 LMS62 LCW62 KTA62 KJE62 JZI62 JPM62 JFQ62 IVU62 ILY62 ICC62 HSG62 HIK62 GYO62 GOS62 GEW62 FVA62 FLE62 FBI62 ERM62 EHQ62 DXU62 DNY62 DEC62 CUG62 CKK62 CAO62 BQS62 BGW62 AXA62 ANE62 ADI62 TM62 TK62 JQ62 WWA62 WME62 WCI62 VSM62 VIQ62 UYU62 UOY62 UFC62 TVG62 TLK62 TBO62 SRS62 SHW62 RYA62 ROE62 REI62 QUM62 QKQ62 QAU62 PQY62 PHC62 OXG62 ONK62 ODO62 NTS62 NJW62 NAA62 MQE62 MGI62 LWM62 LMQ62 LCU62 KSY62 KJC62 JZG62 JPK62 JFO62 IVS62 ILW62 ICA62 HSE62 HII62 GYM62 GOQ62 GEU62 FUY62 FLC62 FBG62 ERK62 EHO62 DXS62 DNW62 DEA62 CUE62 CKI62 CAM62 BQQ62 BGU62 AWY62 ANC62 ADG62 U62 JO66 S66 WWC66 WMG66 WCK66 VSO66 VIS66 UYW66 UPA66 UFE66 TVI66 TLM66 TBQ66 SRU66 SHY66 RYC66 ROG66 REK66 QUO66 QKS66 QAW66 PRA66 PHE66 OXI66 ONM66 ODQ66 NTU66 NJY66 NAC66 MQG66 MGK66 LWO66 LMS66 LCW66 KTA66 KJE66 JZI66 JPM66 JFQ66 IVU66 ILY66 ICC66 HSG66 HIK66 GYO66 GOS66 GEW66 FVA66 FLE66 FBI66 ERM66 EHQ66 DXU66 DNY66 DEC66 CUG66 CKK66 CAO66 BQS66 BGW66 AXA66 ANE66 ADI66 TM66 TK66 JQ66 WWA66 WME66 WCI66 VSM66 VIQ66 UYU66 UOY66 UFC66 TVG66 TLK66 TBO66 SRS66 SHW66 RYA66 ROE66 REI66 QUM66 QKQ66 QAU66 PQY66 PHC66 OXG66 ONK66 ODO66 NTS66 NJW66 NAA66 MQE66 MGI66 LWM66 LMQ66 LCU66 KSY66 KJC66 JZG66 JPK66 JFO66 IVS66 ILW66 ICA66 HSE66 HII66 GYM66 GOQ66 GEU66 FUY66 FLC66 FBG66 ERK66 EHO66 DXS66 DNW66 DEA66 CUE66 CKI66 CAM66 BQQ66 BGU66 AWY66 ANC66 ADG66 U66 JO80 S80 WWC80 WMG80 WCK80 VSO80 VIS80 UYW80 UPA80 UFE80 TVI80 TLM80 TBQ80 SRU80 SHY80 RYC80 ROG80 REK80 QUO80 QKS80 QAW80 PRA80 PHE80 OXI80 ONM80 ODQ80 NTU80 NJY80 NAC80 MQG80 MGK80 LWO80 LMS80 LCW80 KTA80 KJE80 JZI80 JPM80 JFQ80 IVU80 ILY80 ICC80 HSG80 HIK80 GYO80 GOS80 GEW80 FVA80 FLE80 FBI80 ERM80 EHQ80 DXU80 DNY80 DEC80 CUG80 CKK80 CAO80 BQS80 BGW80 AXA80 ANE80 ADI80 TM80 TK80 JQ80 WWA80 WME80 WCI80 VSM80 VIQ80 UYU80 UOY80 UFC80 TVG80 TLK80 TBO80 SRS80 SHW80 RYA80 ROE80 REI80 QUM80 QKQ80 QAU80 PQY80 PHC80 OXG80 ONK80 ODO80 NTS80 NJW80 NAA80 MQE80 MGI80 LWM80 LMQ80 LCU80 KSY80 KJC80 JZG80 JPK80 JFO80 IVS80 ILW80 ICA80 HSE80 HII80 GYM80 GOQ80 GEU80 FUY80 FLC80 FBG80 ERK80 EHO80 DXS80 DNW80 DEA80 CUE80 CKI80 CAM80 BQQ80 BGU80 AWY80 ANC80 ADG80 U80 JO84 S84 WWC84 WMG84 WCK84 VSO84 VIS84 UYW84 UPA84 UFE84 TVI84 TLM84 TBQ84 SRU84 SHY84 RYC84 ROG84 REK84 QUO84 QKS84 QAW84 PRA84 PHE84 OXI84 ONM84 ODQ84 NTU84 NJY84 NAC84 MQG84 MGK84 LWO84 LMS84 LCW84 KTA84 KJE84 JZI84 JPM84 JFQ84 IVU84 ILY84 ICC84 HSG84 HIK84 GYO84 GOS84 GEW84 FVA84 FLE84 FBI84 ERM84 EHQ84 DXU84 DNY84 DEC84 CUG84 CKK84 CAO84 BQS84 BGW84 AXA84 ANE84 ADI84 TM84 TK84 JQ84 WWA84 WME84 WCI84 VSM84 VIQ84 UYU84 UOY84 UFC84 TVG84 TLK84 TBO84 SRS84 SHW84 RYA84 ROE84 REI84 QUM84 QKQ84 QAU84 PQY84 PHC84 OXG84 ONK84 ODO84 NTS84 NJW84 NAA84 MQE84 MGI84 LWM84 LMQ84 LCU84 KSY84 KJC84 JZG84 JPK84 JFO84 IVS84 ILW84 ICA84 HSE84 HII84 GYM84 GOQ84 GEU84 FUY84 FLC84 FBG84 ERK84 EHO84 DXS84 DNW84 DEA84 CUE84 CKI84 CAM84 BQQ84 BGU84 AWY84 ANC84 ADG84 U84 JO88 S88 WWC88 WMG88 WCK88 VSO88 VIS88 UYW88 UPA88 UFE88 TVI88 TLM88 TBQ88 SRU88 SHY88 RYC88 ROG88 REK88 QUO88 QKS88 QAW88 PRA88 PHE88 OXI88 ONM88 ODQ88 NTU88 NJY88 NAC88 MQG88 MGK88 LWO88 LMS88 LCW88 KTA88 KJE88 JZI88 JPM88 JFQ88 IVU88 ILY88 ICC88 HSG88 HIK88 GYO88 GOS88 GEW88 FVA88 FLE88 FBI88 ERM88 EHQ88 DXU88 DNY88 DEC88 CUG88 CKK88 CAO88 BQS88 BGW88 AXA88 ANE88 ADI88 TM88 TK88 JQ88 WWA88 WME88 WCI88 VSM88 VIQ88 UYU88 UOY88 UFC88 TVG88 TLK88 TBO88 SRS88 SHW88 RYA88 ROE88 REI88 QUM88 QKQ88 QAU88 PQY88 PHC88 OXG88 ONK88 ODO88 NTS88 NJW88 NAA88 MQE88 MGI88 LWM88 LMQ88 LCU88 KSY88 KJC88 JZG88 JPK88 JFO88 IVS88 ILW88 ICA88 HSE88 HII88 GYM88 GOQ88 GEU88 FUY88 FLC88 FBG88 ERK88 EHO88 DXS88 DNW88 DEA88 CUE88 CKI88 CAM88 BQQ88 BGU88 AWY88 ANC88 ADG88 U88 JO32 S32 WWC32 WMG32 WCK32 VSO32 VIS32 UYW32 UPA32 UFE32 TVI32 TLM32 TBQ32 SRU32 SHY32 RYC32 ROG32 REK32 QUO32 QKS32 QAW32 PRA32 PHE32 OXI32 ONM32 ODQ32 NTU32 NJY32 NAC32 MQG32 MGK32 LWO32 LMS32 LCW32 KTA32 KJE32 JZI32 JPM32 JFQ32 IVU32 ILY32 ICC32 HSG32 HIK32 GYO32 GOS32 GEW32 FVA32 FLE32 FBI32 ERM32 EHQ32 DXU32 DNY32 DEC32 CUG32 CKK32 CAO32 BQS32 BGW32 AXA32 ANE32 ADI32 TM32 TK32 JQ32 WWA32 WME32 WCI32 VSM32 VIQ32 UYU32 UOY32 UFC32 TVG32 TLK32 TBO32 SRS32 SHW32 RYA32 ROE32 REI32 QUM32 QKQ32 QAU32 PQY32 PHC32 OXG32 ONK32 ODO32 NTS32 NJW32 NAA32 MQE32 MGI32 LWM32 LMQ32 LCU32 KSY32 KJC32 JZG32 JPK32 JFO32 IVS32 ILW32 ICA32 HSE32 HII32 GYM32 GOQ32 GEU32 FUY32 FLC32 FBG32 ERK32 EHO32 DXS32 DNW32 DEA32 CUE32 CKI32 CAM32 BQQ32 BGU32 AWY32 ANC32 ADG32 U32 JO36 S36 WWC36 WMG36 WCK36 VSO36 VIS36 UYW36 UPA36 UFE36 TVI36 TLM36 TBQ36 SRU36 SHY36 RYC36 ROG36 REK36 QUO36 QKS36 QAW36 PRA36 PHE36 OXI36 ONM36 ODQ36 NTU36 NJY36 NAC36 MQG36 MGK36 LWO36 LMS36 LCW36 KTA36 KJE36 JZI36 JPM36 JFQ36 IVU36 ILY36 ICC36 HSG36 HIK36 GYO36 GOS36 GEW36 FVA36 FLE36 FBI36 ERM36 EHQ36 DXU36 DNY36 DEC36 CUG36 CKK36 CAO36 BQS36 BGW36 AXA36 ANE36 ADI36 TM36 TK36 JQ36 WWA36 WME36 WCI36 VSM36 VIQ36 UYU36 UOY36 UFC36 TVG36 TLK36 TBO36 SRS36 SHW36 RYA36 ROE36 REI36 QUM36 QKQ36 QAU36 PQY36 PHC36 OXG36 ONK36 ODO36 NTS36 NJW36 NAA36 MQE36 MGI36 LWM36 LMQ36 LCU36 KSY36 KJC36 JZG36 JPK36 JFO36 IVS36 ILW36 ICA36 HSE36 HII36 GYM36 GOQ36 GEU36 FUY36 FLC36 FBG36 ERK36 EHO36 DXS36 DNW36 DEA36 CUE36 CKI36 CAM36 BQQ36 BGU36 AWY36 ANC36 ADG36 U36 JO40 S40 WWC40 WMG40 WCK40 VSO40 VIS40 UYW40 UPA40 UFE40 TVI40 TLM40 TBQ40 SRU40 SHY40 RYC40 ROG40 REK40 QUO40 QKS40 QAW40 PRA40 PHE40 OXI40 ONM40 ODQ40 NTU40 NJY40 NAC40 MQG40 MGK40 LWO40 LMS40 LCW40 KTA40 KJE40 JZI40 JPM40 JFQ40 IVU40 ILY40 ICC40 HSG40 HIK40 GYO40 GOS40 GEW40 FVA40 FLE40 FBI40 ERM40 EHQ40 DXU40 DNY40 DEC40 CUG40 CKK40 CAO40 BQS40 BGW40 AXA40 ANE40 ADI40 TM40 TK40 JQ40 WWA40 WME40 WCI40 VSM40 VIQ40 UYU40 UOY40 UFC40 TVG40 TLK40 TBO40 SRS40 SHW40 RYA40 ROE40 REI40 QUM40 QKQ40 QAU40 PQY40 PHC40 OXG40 ONK40 ODO40 NTS40 NJW40 NAA40 MQE40 MGI40 LWM40 LMQ40 LCU40 KSY40 KJC40 JZG40 JPK40 JFO40 IVS40 ILW40 ICA40 HSE40 HII40 GYM40 GOQ40 GEU40 FUY40 FLC40 FBG40 ERK40 EHO40 DXS40 DNW40 DEA40 CUE40 CKI40 CAM40 BQQ40 BGU40 AWY40 ANC40 ADG40 U40 JO44 S44 WWC44 WMG44 WCK44 VSO44 VIS44 UYW44 UPA44 UFE44 TVI44 TLM44 TBQ44 SRU44 SHY44 RYC44 ROG44 REK44 QUO44 QKS44 QAW44 PRA44 PHE44 OXI44 ONM44 ODQ44 NTU44 NJY44 NAC44 MQG44 MGK44 LWO44 LMS44 LCW44 KTA44 KJE44 JZI44 JPM44 JFQ44 IVU44 ILY44 ICC44 HSG44 HIK44 GYO44 GOS44 GEW44 FVA44 FLE44 FBI44 ERM44 EHQ44 DXU44 DNY44 DEC44 CUG44 CKK44 CAO44 BQS44 BGW44 AXA44 ANE44 ADI44 TM44 TK44 JQ44 WWA44 WME44 WCI44 VSM44 VIQ44 UYU44 UOY44 UFC44 TVG44 TLK44 TBO44 SRS44 SHW44 RYA44 ROE44 REI44 QUM44 QKQ44 QAU44 PQY44 PHC44 OXG44 ONK44 ODO44 NTS44 NJW44 NAA44 MQE44 MGI44 LWM44 LMQ44 LCU44 KSY44 KJC44 JZG44 JPK44 JFO44 IVS44 ILW44 ICA44 HSE44 HII44 GYM44 GOQ44 GEU44 FUY44 FLC44 FBG44 ERK44 EHO44 DXS44 DNW44 DEA44 CUE44 CKI44 CAM44 BQQ44 BGU44 AWY44 ANC44 ADG44 U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20 JN65620 TJ65620 ADF65620 ANB65620 AWX65620 BGT65620 BQP65620 CAL65620 CKH65620 CUD65620 DDZ65620 DNV65620 DXR65620 EHN65620 ERJ65620 FBF65620 FLB65620 FUX65620 GET65620 GOP65620 GYL65620 HIH65620 HSD65620 IBZ65620 ILV65620 IVR65620 JFN65620 JPJ65620 JZF65620 KJB65620 KSX65620 LCT65620 LMP65620 LWL65620 MGH65620 MQD65620 MZZ65620 NJV65620 NTR65620 ODN65620 ONJ65620 OXF65620 PHB65620 PQX65620 QAT65620 QKP65620 QUL65620 REH65620 ROD65620 RXZ65620 SHV65620 SRR65620 TBN65620 TLJ65620 TVF65620 UFB65620 UOX65620 UYT65620 VIP65620 VSL65620 WCH65620 WMD65620 WVZ65620 R131156 JN131156 TJ131156 ADF131156 ANB131156 AWX131156 BGT131156 BQP131156 CAL131156 CKH131156 CUD131156 DDZ131156 DNV131156 DXR131156 EHN131156 ERJ131156 FBF131156 FLB131156 FUX131156 GET131156 GOP131156 GYL131156 HIH131156 HSD131156 IBZ131156 ILV131156 IVR131156 JFN131156 JPJ131156 JZF131156 KJB131156 KSX131156 LCT131156 LMP131156 LWL131156 MGH131156 MQD131156 MZZ131156 NJV131156 NTR131156 ODN131156 ONJ131156 OXF131156 PHB131156 PQX131156 QAT131156 QKP131156 QUL131156 REH131156 ROD131156 RXZ131156 SHV131156 SRR131156 TBN131156 TLJ131156 TVF131156 UFB131156 UOX131156 UYT131156 VIP131156 VSL131156 WCH131156 WMD131156 WVZ131156 R196692 JN196692 TJ196692 ADF196692 ANB196692 AWX196692 BGT196692 BQP196692 CAL196692 CKH196692 CUD196692 DDZ196692 DNV196692 DXR196692 EHN196692 ERJ196692 FBF196692 FLB196692 FUX196692 GET196692 GOP196692 GYL196692 HIH196692 HSD196692 IBZ196692 ILV196692 IVR196692 JFN196692 JPJ196692 JZF196692 KJB196692 KSX196692 LCT196692 LMP196692 LWL196692 MGH196692 MQD196692 MZZ196692 NJV196692 NTR196692 ODN196692 ONJ196692 OXF196692 PHB196692 PQX196692 QAT196692 QKP196692 QUL196692 REH196692 ROD196692 RXZ196692 SHV196692 SRR196692 TBN196692 TLJ196692 TVF196692 UFB196692 UOX196692 UYT196692 VIP196692 VSL196692 WCH196692 WMD196692 WVZ196692 R262228 JN262228 TJ262228 ADF262228 ANB262228 AWX262228 BGT262228 BQP262228 CAL262228 CKH262228 CUD262228 DDZ262228 DNV262228 DXR262228 EHN262228 ERJ262228 FBF262228 FLB262228 FUX262228 GET262228 GOP262228 GYL262228 HIH262228 HSD262228 IBZ262228 ILV262228 IVR262228 JFN262228 JPJ262228 JZF262228 KJB262228 KSX262228 LCT262228 LMP262228 LWL262228 MGH262228 MQD262228 MZZ262228 NJV262228 NTR262228 ODN262228 ONJ262228 OXF262228 PHB262228 PQX262228 QAT262228 QKP262228 QUL262228 REH262228 ROD262228 RXZ262228 SHV262228 SRR262228 TBN262228 TLJ262228 TVF262228 UFB262228 UOX262228 UYT262228 VIP262228 VSL262228 WCH262228 WMD262228 WVZ262228 R327764 JN327764 TJ327764 ADF327764 ANB327764 AWX327764 BGT327764 BQP327764 CAL327764 CKH327764 CUD327764 DDZ327764 DNV327764 DXR327764 EHN327764 ERJ327764 FBF327764 FLB327764 FUX327764 GET327764 GOP327764 GYL327764 HIH327764 HSD327764 IBZ327764 ILV327764 IVR327764 JFN327764 JPJ327764 JZF327764 KJB327764 KSX327764 LCT327764 LMP327764 LWL327764 MGH327764 MQD327764 MZZ327764 NJV327764 NTR327764 ODN327764 ONJ327764 OXF327764 PHB327764 PQX327764 QAT327764 QKP327764 QUL327764 REH327764 ROD327764 RXZ327764 SHV327764 SRR327764 TBN327764 TLJ327764 TVF327764 UFB327764 UOX327764 UYT327764 VIP327764 VSL327764 WCH327764 WMD327764 WVZ327764 R393300 JN393300 TJ393300 ADF393300 ANB393300 AWX393300 BGT393300 BQP393300 CAL393300 CKH393300 CUD393300 DDZ393300 DNV393300 DXR393300 EHN393300 ERJ393300 FBF393300 FLB393300 FUX393300 GET393300 GOP393300 GYL393300 HIH393300 HSD393300 IBZ393300 ILV393300 IVR393300 JFN393300 JPJ393300 JZF393300 KJB393300 KSX393300 LCT393300 LMP393300 LWL393300 MGH393300 MQD393300 MZZ393300 NJV393300 NTR393300 ODN393300 ONJ393300 OXF393300 PHB393300 PQX393300 QAT393300 QKP393300 QUL393300 REH393300 ROD393300 RXZ393300 SHV393300 SRR393300 TBN393300 TLJ393300 TVF393300 UFB393300 UOX393300 UYT393300 VIP393300 VSL393300 WCH393300 WMD393300 WVZ393300 R458836 JN458836 TJ458836 ADF458836 ANB458836 AWX458836 BGT458836 BQP458836 CAL458836 CKH458836 CUD458836 DDZ458836 DNV458836 DXR458836 EHN458836 ERJ458836 FBF458836 FLB458836 FUX458836 GET458836 GOP458836 GYL458836 HIH458836 HSD458836 IBZ458836 ILV458836 IVR458836 JFN458836 JPJ458836 JZF458836 KJB458836 KSX458836 LCT458836 LMP458836 LWL458836 MGH458836 MQD458836 MZZ458836 NJV458836 NTR458836 ODN458836 ONJ458836 OXF458836 PHB458836 PQX458836 QAT458836 QKP458836 QUL458836 REH458836 ROD458836 RXZ458836 SHV458836 SRR458836 TBN458836 TLJ458836 TVF458836 UFB458836 UOX458836 UYT458836 VIP458836 VSL458836 WCH458836 WMD458836 WVZ458836 R524372 JN524372 TJ524372 ADF524372 ANB524372 AWX524372 BGT524372 BQP524372 CAL524372 CKH524372 CUD524372 DDZ524372 DNV524372 DXR524372 EHN524372 ERJ524372 FBF524372 FLB524372 FUX524372 GET524372 GOP524372 GYL524372 HIH524372 HSD524372 IBZ524372 ILV524372 IVR524372 JFN524372 JPJ524372 JZF524372 KJB524372 KSX524372 LCT524372 LMP524372 LWL524372 MGH524372 MQD524372 MZZ524372 NJV524372 NTR524372 ODN524372 ONJ524372 OXF524372 PHB524372 PQX524372 QAT524372 QKP524372 QUL524372 REH524372 ROD524372 RXZ524372 SHV524372 SRR524372 TBN524372 TLJ524372 TVF524372 UFB524372 UOX524372 UYT524372 VIP524372 VSL524372 WCH524372 WMD524372 WVZ524372 R589908 JN589908 TJ589908 ADF589908 ANB589908 AWX589908 BGT589908 BQP589908 CAL589908 CKH589908 CUD589908 DDZ589908 DNV589908 DXR589908 EHN589908 ERJ589908 FBF589908 FLB589908 FUX589908 GET589908 GOP589908 GYL589908 HIH589908 HSD589908 IBZ589908 ILV589908 IVR589908 JFN589908 JPJ589908 JZF589908 KJB589908 KSX589908 LCT589908 LMP589908 LWL589908 MGH589908 MQD589908 MZZ589908 NJV589908 NTR589908 ODN589908 ONJ589908 OXF589908 PHB589908 PQX589908 QAT589908 QKP589908 QUL589908 REH589908 ROD589908 RXZ589908 SHV589908 SRR589908 TBN589908 TLJ589908 TVF589908 UFB589908 UOX589908 UYT589908 VIP589908 VSL589908 WCH589908 WMD589908 WVZ589908 R655444 JN655444 TJ655444 ADF655444 ANB655444 AWX655444 BGT655444 BQP655444 CAL655444 CKH655444 CUD655444 DDZ655444 DNV655444 DXR655444 EHN655444 ERJ655444 FBF655444 FLB655444 FUX655444 GET655444 GOP655444 GYL655444 HIH655444 HSD655444 IBZ655444 ILV655444 IVR655444 JFN655444 JPJ655444 JZF655444 KJB655444 KSX655444 LCT655444 LMP655444 LWL655444 MGH655444 MQD655444 MZZ655444 NJV655444 NTR655444 ODN655444 ONJ655444 OXF655444 PHB655444 PQX655444 QAT655444 QKP655444 QUL655444 REH655444 ROD655444 RXZ655444 SHV655444 SRR655444 TBN655444 TLJ655444 TVF655444 UFB655444 UOX655444 UYT655444 VIP655444 VSL655444 WCH655444 WMD655444 WVZ655444 R720980 JN720980 TJ720980 ADF720980 ANB720980 AWX720980 BGT720980 BQP720980 CAL720980 CKH720980 CUD720980 DDZ720980 DNV720980 DXR720980 EHN720980 ERJ720980 FBF720980 FLB720980 FUX720980 GET720980 GOP720980 GYL720980 HIH720980 HSD720980 IBZ720980 ILV720980 IVR720980 JFN720980 JPJ720980 JZF720980 KJB720980 KSX720980 LCT720980 LMP720980 LWL720980 MGH720980 MQD720980 MZZ720980 NJV720980 NTR720980 ODN720980 ONJ720980 OXF720980 PHB720980 PQX720980 QAT720980 QKP720980 QUL720980 REH720980 ROD720980 RXZ720980 SHV720980 SRR720980 TBN720980 TLJ720980 TVF720980 UFB720980 UOX720980 UYT720980 VIP720980 VSL720980 WCH720980 WMD720980 WVZ720980 R786516 JN786516 TJ786516 ADF786516 ANB786516 AWX786516 BGT786516 BQP786516 CAL786516 CKH786516 CUD786516 DDZ786516 DNV786516 DXR786516 EHN786516 ERJ786516 FBF786516 FLB786516 FUX786516 GET786516 GOP786516 GYL786516 HIH786516 HSD786516 IBZ786516 ILV786516 IVR786516 JFN786516 JPJ786516 JZF786516 KJB786516 KSX786516 LCT786516 LMP786516 LWL786516 MGH786516 MQD786516 MZZ786516 NJV786516 NTR786516 ODN786516 ONJ786516 OXF786516 PHB786516 PQX786516 QAT786516 QKP786516 QUL786516 REH786516 ROD786516 RXZ786516 SHV786516 SRR786516 TBN786516 TLJ786516 TVF786516 UFB786516 UOX786516 UYT786516 VIP786516 VSL786516 WCH786516 WMD786516 WVZ786516 R852052 JN852052 TJ852052 ADF852052 ANB852052 AWX852052 BGT852052 BQP852052 CAL852052 CKH852052 CUD852052 DDZ852052 DNV852052 DXR852052 EHN852052 ERJ852052 FBF852052 FLB852052 FUX852052 GET852052 GOP852052 GYL852052 HIH852052 HSD852052 IBZ852052 ILV852052 IVR852052 JFN852052 JPJ852052 JZF852052 KJB852052 KSX852052 LCT852052 LMP852052 LWL852052 MGH852052 MQD852052 MZZ852052 NJV852052 NTR852052 ODN852052 ONJ852052 OXF852052 PHB852052 PQX852052 QAT852052 QKP852052 QUL852052 REH852052 ROD852052 RXZ852052 SHV852052 SRR852052 TBN852052 TLJ852052 TVF852052 UFB852052 UOX852052 UYT852052 VIP852052 VSL852052 WCH852052 WMD852052 WVZ852052 R917588 JN917588 TJ917588 ADF917588 ANB917588 AWX917588 BGT917588 BQP917588 CAL917588 CKH917588 CUD917588 DDZ917588 DNV917588 DXR917588 EHN917588 ERJ917588 FBF917588 FLB917588 FUX917588 GET917588 GOP917588 GYL917588 HIH917588 HSD917588 IBZ917588 ILV917588 IVR917588 JFN917588 JPJ917588 JZF917588 KJB917588 KSX917588 LCT917588 LMP917588 LWL917588 MGH917588 MQD917588 MZZ917588 NJV917588 NTR917588 ODN917588 ONJ917588 OXF917588 PHB917588 PQX917588 QAT917588 QKP917588 QUL917588 REH917588 ROD917588 RXZ917588 SHV917588 SRR917588 TBN917588 TLJ917588 TVF917588 UFB917588 UOX917588 UYT917588 VIP917588 VSL917588 WCH917588 WMD917588 WVZ917588 R983124 JN983124 TJ983124 ADF983124 ANB983124 AWX983124 BGT983124 BQP983124 CAL983124 CKH983124 CUD983124 DDZ983124 DNV983124 DXR983124 EHN983124 ERJ983124 FBF983124 FLB983124 FUX983124 GET983124 GOP983124 GYL983124 HIH983124 HSD983124 IBZ983124 ILV983124 IVR983124 JFN983124 JPJ983124 JZF983124 KJB983124 KSX983124 LCT983124 LMP983124 LWL983124 MGH983124 MQD983124 MZZ983124 NJV983124 NTR983124 ODN983124 ONJ983124 OXF983124 PHB983124 PQX983124 QAT983124 QKP983124 QUL983124 REH983124 ROD983124 RXZ983124 SHV983124 SRR983124 TBN983124 TLJ983124 TVF983124 UFB983124 UOX983124 UYT983124 VIP983124 VSL983124 WCH983124 WMD983124 WVZ983124 WWB983124 T65620 JP65620 TL65620 ADH65620 AND65620 AWZ65620 BGV65620 BQR65620 CAN65620 CKJ65620 CUF65620 DEB65620 DNX65620 DXT65620 EHP65620 ERL65620 FBH65620 FLD65620 FUZ65620 GEV65620 GOR65620 GYN65620 HIJ65620 HSF65620 ICB65620 ILX65620 IVT65620 JFP65620 JPL65620 JZH65620 KJD65620 KSZ65620 LCV65620 LMR65620 LWN65620 MGJ65620 MQF65620 NAB65620 NJX65620 NTT65620 ODP65620 ONL65620 OXH65620 PHD65620 PQZ65620 QAV65620 QKR65620 QUN65620 REJ65620 ROF65620 RYB65620 SHX65620 SRT65620 TBP65620 TLL65620 TVH65620 UFD65620 UOZ65620 UYV65620 VIR65620 VSN65620 WCJ65620 WMF65620 WWB65620 T131156 JP131156 TL131156 ADH131156 AND131156 AWZ131156 BGV131156 BQR131156 CAN131156 CKJ131156 CUF131156 DEB131156 DNX131156 DXT131156 EHP131156 ERL131156 FBH131156 FLD131156 FUZ131156 GEV131156 GOR131156 GYN131156 HIJ131156 HSF131156 ICB131156 ILX131156 IVT131156 JFP131156 JPL131156 JZH131156 KJD131156 KSZ131156 LCV131156 LMR131156 LWN131156 MGJ131156 MQF131156 NAB131156 NJX131156 NTT131156 ODP131156 ONL131156 OXH131156 PHD131156 PQZ131156 QAV131156 QKR131156 QUN131156 REJ131156 ROF131156 RYB131156 SHX131156 SRT131156 TBP131156 TLL131156 TVH131156 UFD131156 UOZ131156 UYV131156 VIR131156 VSN131156 WCJ131156 WMF131156 WWB131156 T196692 JP196692 TL196692 ADH196692 AND196692 AWZ196692 BGV196692 BQR196692 CAN196692 CKJ196692 CUF196692 DEB196692 DNX196692 DXT196692 EHP196692 ERL196692 FBH196692 FLD196692 FUZ196692 GEV196692 GOR196692 GYN196692 HIJ196692 HSF196692 ICB196692 ILX196692 IVT196692 JFP196692 JPL196692 JZH196692 KJD196692 KSZ196692 LCV196692 LMR196692 LWN196692 MGJ196692 MQF196692 NAB196692 NJX196692 NTT196692 ODP196692 ONL196692 OXH196692 PHD196692 PQZ196692 QAV196692 QKR196692 QUN196692 REJ196692 ROF196692 RYB196692 SHX196692 SRT196692 TBP196692 TLL196692 TVH196692 UFD196692 UOZ196692 UYV196692 VIR196692 VSN196692 WCJ196692 WMF196692 WWB196692 T262228 JP262228 TL262228 ADH262228 AND262228 AWZ262228 BGV262228 BQR262228 CAN262228 CKJ262228 CUF262228 DEB262228 DNX262228 DXT262228 EHP262228 ERL262228 FBH262228 FLD262228 FUZ262228 GEV262228 GOR262228 GYN262228 HIJ262228 HSF262228 ICB262228 ILX262228 IVT262228 JFP262228 JPL262228 JZH262228 KJD262228 KSZ262228 LCV262228 LMR262228 LWN262228 MGJ262228 MQF262228 NAB262228 NJX262228 NTT262228 ODP262228 ONL262228 OXH262228 PHD262228 PQZ262228 QAV262228 QKR262228 QUN262228 REJ262228 ROF262228 RYB262228 SHX262228 SRT262228 TBP262228 TLL262228 TVH262228 UFD262228 UOZ262228 UYV262228 VIR262228 VSN262228 WCJ262228 WMF262228 WWB262228 T327764 JP327764 TL327764 ADH327764 AND327764 AWZ327764 BGV327764 BQR327764 CAN327764 CKJ327764 CUF327764 DEB327764 DNX327764 DXT327764 EHP327764 ERL327764 FBH327764 FLD327764 FUZ327764 GEV327764 GOR327764 GYN327764 HIJ327764 HSF327764 ICB327764 ILX327764 IVT327764 JFP327764 JPL327764 JZH327764 KJD327764 KSZ327764 LCV327764 LMR327764 LWN327764 MGJ327764 MQF327764 NAB327764 NJX327764 NTT327764 ODP327764 ONL327764 OXH327764 PHD327764 PQZ327764 QAV327764 QKR327764 QUN327764 REJ327764 ROF327764 RYB327764 SHX327764 SRT327764 TBP327764 TLL327764 TVH327764 UFD327764 UOZ327764 UYV327764 VIR327764 VSN327764 WCJ327764 WMF327764 WWB327764 T393300 JP393300 TL393300 ADH393300 AND393300 AWZ393300 BGV393300 BQR393300 CAN393300 CKJ393300 CUF393300 DEB393300 DNX393300 DXT393300 EHP393300 ERL393300 FBH393300 FLD393300 FUZ393300 GEV393300 GOR393300 GYN393300 HIJ393300 HSF393300 ICB393300 ILX393300 IVT393300 JFP393300 JPL393300 JZH393300 KJD393300 KSZ393300 LCV393300 LMR393300 LWN393300 MGJ393300 MQF393300 NAB393300 NJX393300 NTT393300 ODP393300 ONL393300 OXH393300 PHD393300 PQZ393300 QAV393300 QKR393300 QUN393300 REJ393300 ROF393300 RYB393300 SHX393300 SRT393300 TBP393300 TLL393300 TVH393300 UFD393300 UOZ393300 UYV393300 VIR393300 VSN393300 WCJ393300 WMF393300 WWB393300 T458836 JP458836 TL458836 ADH458836 AND458836 AWZ458836 BGV458836 BQR458836 CAN458836 CKJ458836 CUF458836 DEB458836 DNX458836 DXT458836 EHP458836 ERL458836 FBH458836 FLD458836 FUZ458836 GEV458836 GOR458836 GYN458836 HIJ458836 HSF458836 ICB458836 ILX458836 IVT458836 JFP458836 JPL458836 JZH458836 KJD458836 KSZ458836 LCV458836 LMR458836 LWN458836 MGJ458836 MQF458836 NAB458836 NJX458836 NTT458836 ODP458836 ONL458836 OXH458836 PHD458836 PQZ458836 QAV458836 QKR458836 QUN458836 REJ458836 ROF458836 RYB458836 SHX458836 SRT458836 TBP458836 TLL458836 TVH458836 UFD458836 UOZ458836 UYV458836 VIR458836 VSN458836 WCJ458836 WMF458836 WWB458836 T524372 JP524372 TL524372 ADH524372 AND524372 AWZ524372 BGV524372 BQR524372 CAN524372 CKJ524372 CUF524372 DEB524372 DNX524372 DXT524372 EHP524372 ERL524372 FBH524372 FLD524372 FUZ524372 GEV524372 GOR524372 GYN524372 HIJ524372 HSF524372 ICB524372 ILX524372 IVT524372 JFP524372 JPL524372 JZH524372 KJD524372 KSZ524372 LCV524372 LMR524372 LWN524372 MGJ524372 MQF524372 NAB524372 NJX524372 NTT524372 ODP524372 ONL524372 OXH524372 PHD524372 PQZ524372 QAV524372 QKR524372 QUN524372 REJ524372 ROF524372 RYB524372 SHX524372 SRT524372 TBP524372 TLL524372 TVH524372 UFD524372 UOZ524372 UYV524372 VIR524372 VSN524372 WCJ524372 WMF524372 WWB524372 T589908 JP589908 TL589908 ADH589908 AND589908 AWZ589908 BGV589908 BQR589908 CAN589908 CKJ589908 CUF589908 DEB589908 DNX589908 DXT589908 EHP589908 ERL589908 FBH589908 FLD589908 FUZ589908 GEV589908 GOR589908 GYN589908 HIJ589908 HSF589908 ICB589908 ILX589908 IVT589908 JFP589908 JPL589908 JZH589908 KJD589908 KSZ589908 LCV589908 LMR589908 LWN589908 MGJ589908 MQF589908 NAB589908 NJX589908 NTT589908 ODP589908 ONL589908 OXH589908 PHD589908 PQZ589908 QAV589908 QKR589908 QUN589908 REJ589908 ROF589908 RYB589908 SHX589908 SRT589908 TBP589908 TLL589908 TVH589908 UFD589908 UOZ589908 UYV589908 VIR589908 VSN589908 WCJ589908 WMF589908 WWB589908 T655444 JP655444 TL655444 ADH655444 AND655444 AWZ655444 BGV655444 BQR655444 CAN655444 CKJ655444 CUF655444 DEB655444 DNX655444 DXT655444 EHP655444 ERL655444 FBH655444 FLD655444 FUZ655444 GEV655444 GOR655444 GYN655444 HIJ655444 HSF655444 ICB655444 ILX655444 IVT655444 JFP655444 JPL655444 JZH655444 KJD655444 KSZ655444 LCV655444 LMR655444 LWN655444 MGJ655444 MQF655444 NAB655444 NJX655444 NTT655444 ODP655444 ONL655444 OXH655444 PHD655444 PQZ655444 QAV655444 QKR655444 QUN655444 REJ655444 ROF655444 RYB655444 SHX655444 SRT655444 TBP655444 TLL655444 TVH655444 UFD655444 UOZ655444 UYV655444 VIR655444 VSN655444 WCJ655444 WMF655444 WWB655444 T720980 JP720980 TL720980 ADH720980 AND720980 AWZ720980 BGV720980 BQR720980 CAN720980 CKJ720980 CUF720980 DEB720980 DNX720980 DXT720980 EHP720980 ERL720980 FBH720980 FLD720980 FUZ720980 GEV720980 GOR720980 GYN720980 HIJ720980 HSF720980 ICB720980 ILX720980 IVT720980 JFP720980 JPL720980 JZH720980 KJD720980 KSZ720980 LCV720980 LMR720980 LWN720980 MGJ720980 MQF720980 NAB720980 NJX720980 NTT720980 ODP720980 ONL720980 OXH720980 PHD720980 PQZ720980 QAV720980 QKR720980 QUN720980 REJ720980 ROF720980 RYB720980 SHX720980 SRT720980 TBP720980 TLL720980 TVH720980 UFD720980 UOZ720980 UYV720980 VIR720980 VSN720980 WCJ720980 WMF720980 WWB720980 T786516 JP786516 TL786516 ADH786516 AND786516 AWZ786516 BGV786516 BQR786516 CAN786516 CKJ786516 CUF786516 DEB786516 DNX786516 DXT786516 EHP786516 ERL786516 FBH786516 FLD786516 FUZ786516 GEV786516 GOR786516 GYN786516 HIJ786516 HSF786516 ICB786516 ILX786516 IVT786516 JFP786516 JPL786516 JZH786516 KJD786516 KSZ786516 LCV786516 LMR786516 LWN786516 MGJ786516 MQF786516 NAB786516 NJX786516 NTT786516 ODP786516 ONL786516 OXH786516 PHD786516 PQZ786516 QAV786516 QKR786516 QUN786516 REJ786516 ROF786516 RYB786516 SHX786516 SRT786516 TBP786516 TLL786516 TVH786516 UFD786516 UOZ786516 UYV786516 VIR786516 VSN786516 WCJ786516 WMF786516 WWB786516 T852052 JP852052 TL852052 ADH852052 AND852052 AWZ852052 BGV852052 BQR852052 CAN852052 CKJ852052 CUF852052 DEB852052 DNX852052 DXT852052 EHP852052 ERL852052 FBH852052 FLD852052 FUZ852052 GEV852052 GOR852052 GYN852052 HIJ852052 HSF852052 ICB852052 ILX852052 IVT852052 JFP852052 JPL852052 JZH852052 KJD852052 KSZ852052 LCV852052 LMR852052 LWN852052 MGJ852052 MQF852052 NAB852052 NJX852052 NTT852052 ODP852052 ONL852052 OXH852052 PHD852052 PQZ852052 QAV852052 QKR852052 QUN852052 REJ852052 ROF852052 RYB852052 SHX852052 SRT852052 TBP852052 TLL852052 TVH852052 UFD852052 UOZ852052 UYV852052 VIR852052 VSN852052 WCJ852052 WMF852052 WWB852052 T917588 JP917588 TL917588 ADH917588 AND917588 AWZ917588 BGV917588 BQR917588 CAN917588 CKJ917588 CUF917588 DEB917588 DNX917588 DXT917588 EHP917588 ERL917588 FBH917588 FLD917588 FUZ917588 GEV917588 GOR917588 GYN917588 HIJ917588 HSF917588 ICB917588 ILX917588 IVT917588 JFP917588 JPL917588 JZH917588 KJD917588 KSZ917588 LCV917588 LMR917588 LWN917588 MGJ917588 MQF917588 NAB917588 NJX917588 NTT917588 ODP917588 ONL917588 OXH917588 PHD917588 PQZ917588 QAV917588 QKR917588 QUN917588 REJ917588 ROF917588 RYB917588 SHX917588 SRT917588 TBP917588 TLL917588 TVH917588 UFD917588 UOZ917588 UYV917588 VIR917588 VSN917588 WCJ917588 WMF917588 WWB917588 T983124 JP983124 TL983124 ADH983124 AND983124 AWZ983124 BGV983124 BQR983124 CAN983124 CKJ983124 CUF983124 DEB983124 DNX983124 DXT983124 EHP983124 ERL983124 FBH983124 FLD983124 FUZ983124 GEV983124 GOR983124 GYN983124 HIJ983124 HSF983124 ICB983124 ILX983124 IVT983124 JFP983124 JPL983124 JZH983124 KJD983124 KSZ983124 LCV983124 LMR983124 LWN983124 MGJ983124 MQF983124 NAB983124 NJX983124 NTT983124 ODP983124 ONL983124 OXH983124 PHD983124 PQZ983124 QAV983124 QKR983124 QUN983124 REJ983124 ROF983124 RYB983124 SHX983124 SRT983124 TBP983124 TLL983124 TVH983124 UFD983124 UOZ983124 UYV983124 VIR983124 VSN983124 WCJ983124 WMF9831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R54 WWB54 WMF54 WCJ54 VSN54 VIR54 UYV54 UOZ54 UFD54 TVH54 TLL54 TBP54 SRT54 SHX54 RYB54 ROF54 REJ54 QUN54 QKR54 QAV54 PQZ54 PHD54 OXH54 ONL54 ODP54 NTT54 NJX54 NAB54 MQF54 MGJ54 LWN54 LMR54 LCV54 KSZ54 KJD54 JZH54 JPL54 JFP54 IVT54 ILX54 ICB54 HSF54 HIJ54 GYN54 GOR54 GEV54 FUZ54 FLD54 FBH54 ERL54 EHP54 DXT54 DNX54 DEB54 CUF54 CKJ54 CAN54 BQR54 BGV54 AWZ54 AND54 ADH54 TL54 JP54 T54 WVZ54 WMD54 WCH54 VSL54 VIP54 UYT54 UOX54 UFB54 TVF54 TLJ54 TBN54 SRR54 SHV54 RXZ54 ROD54 REH54 QUL54 QKP54 QAT54 PQX54 PHB54 OXF54 ONJ54 ODN54 NTR54 NJV54 MZZ54 MQD54 MGH54 LWL54 LMP54 LCT54 KSX54 KJB54 JZF54 JPJ54 JFN54 IVR54 ILV54 IBZ54 HSD54 HIH54 GYL54 GOP54 GET54 FUX54 FLB54 FBF54 ERJ54 EHN54 DXR54 DNV54 DDZ54 CUD54 CKH54 CAL54 BQP54 BGT54 AWX54 ANB54 ADF54 TJ54 JN54 R76 WWB76 WMF76 WCJ76 VSN76 VIR76 UYV76 UOZ76 UFD76 TVH76 TLL76 TBP76 SRT76 SHX76 RYB76 ROF76 REJ76 QUN76 QKR76 QAV76 PQZ76 PHD76 OXH76 ONL76 ODP76 NTT76 NJX76 NAB76 MQF76 MGJ76 LWN76 LMR76 LCV76 KSZ76 KJD76 JZH76 JPL76 JFP76 IVT76 ILX76 ICB76 HSF76 HIJ76 GYN76 GOR76 GEV76 FUZ76 FLD76 FBH76 ERL76 EHP76 DXT76 DNX76 DEB76 CUF76 CKJ76 CAN76 BQR76 BGV76 AWZ76 AND76 ADH76 TL76 JP76 T76 WVZ76 WMD76 WCH76 VSL76 VIP76 UYT76 UOX76 UFB76 TVF76 TLJ76 TBN76 SRR76 SHV76 RXZ76 ROD76 REH76 QUL76 QKP76 QAT76 PQX76 PHB76 OXF76 ONJ76 ODN76 NTR76 NJV76 MZZ76 MQD76 MGH76 LWL76 LMP76 LCT76 KSX76 KJB76 JZF76 JPJ76 JFN76 IVR76 ILV76 IBZ76 HSD76 HIH76 GYL76 GOP76 GET76 FUX76 FLB76 FBF76 ERJ76 EHN76 DXR76 DNV76 DDZ76 CUD76 CKH76 CAL76 BQP76 BGT76 AWX76 ANB76 ADF76 TJ76 JN76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AWZ28 AND28 ADH28 TL28 JP28 T28 WVZ28 WMD28 WCH28 VSL28 VIP28 UYT28 UOX28 UFB28 TVF28 TLJ28 TBN28 SRR28 SHV28 RXZ28 ROD28 REH28 QUL28 QKP28 QAT28 PQX28 PHB28 OXF28 ONJ28 ODN28 NTR28 NJV28 MZZ28 MQD28 MGH28 LWL28 LMP28 LCT28 KSX28 KJB28 JZF28 JPJ28 JFN28 IVR28 ILV28 IBZ28 HSD28 HIH28 GYL28 GOP28 GET28 FUX28 FLB28 FBF28 ERJ28 EHN28 DXR28 DNV28 DDZ28 CUD28 CKH28 CAL28 BQP28 BGT28 AWX28 ANB28 ADF28 TJ28 JN28 R28 R58 WWB58 WMF58 WCJ58 VSN58 VIR58 UYV58 UOZ58 UFD58 TVH58 TLL58 TBP58 SRT58 SHX58 RYB58 ROF58 REJ58 QUN58 QKR58 QAV58 PQZ58 PHD58 OXH58 ONL58 ODP58 NTT58 NJX58 NAB58 MQF58 MGJ58 LWN58 LMR58 LCV58 KSZ58 KJD58 JZH58 JPL58 JFP58 IVT58 ILX58 ICB58 HSF58 HIJ58 GYN58 GOR58 GEV58 FUZ58 FLD58 FBH58 ERL58 EHP58 DXT58 DNX58 DEB58 CUF58 CKJ58 CAN58 BQR58 BGV58 AWZ58 AND58 ADH58 TL58 JP58 T58 WVZ58 WMD58 WCH58 VSL58 VIP58 UYT58 UOX58 UFB58 TVF58 TLJ58 TBN58 SRR58 SHV58 RXZ58 ROD58 REH58 QUL58 QKP58 QAT58 PQX58 PHB58 OXF58 ONJ58 ODN58 NTR58 NJV58 MZZ58 MQD58 MGH58 LWL58 LMP58 LCT58 KSX58 KJB58 JZF58 JPJ58 JFN58 IVR58 ILV58 IBZ58 HSD58 HIH58 GYL58 GOP58 GET58 FUX58 FLB58 FBF58 ERJ58 EHN58 DXR58 DNV58 DDZ58 CUD58 CKH58 CAL58 BQP58 BGT58 AWX58 ANB58 ADF58 TJ58 JN58 R62 WWB62 WMF62 WCJ62 VSN62 VIR62 UYV62 UOZ62 UFD62 TVH62 TLL62 TBP62 SRT62 SHX62 RYB62 ROF62 REJ62 QUN62 QKR62 QAV62 PQZ62 PHD62 OXH62 ONL62 ODP62 NTT62 NJX62 NAB62 MQF62 MGJ62 LWN62 LMR62 LCV62 KSZ62 KJD62 JZH62 JPL62 JFP62 IVT62 ILX62 ICB62 HSF62 HIJ62 GYN62 GOR62 GEV62 FUZ62 FLD62 FBH62 ERL62 EHP62 DXT62 DNX62 DEB62 CUF62 CKJ62 CAN62 BQR62 BGV62 AWZ62 AND62 ADH62 TL62 JP62 T62 WVZ62 WMD62 WCH62 VSL62 VIP62 UYT62 UOX62 UFB62 TVF62 TLJ62 TBN62 SRR62 SHV62 RXZ62 ROD62 REH62 QUL62 QKP62 QAT62 PQX62 PHB62 OXF62 ONJ62 ODN62 NTR62 NJV62 MZZ62 MQD62 MGH62 LWL62 LMP62 LCT62 KSX62 KJB62 JZF62 JPJ62 JFN62 IVR62 ILV62 IBZ62 HSD62 HIH62 GYL62 GOP62 GET62 FUX62 FLB62 FBF62 ERJ62 EHN62 DXR62 DNV62 DDZ62 CUD62 CKH62 CAL62 BQP62 BGT62 AWX62 ANB62 ADF62 TJ62 JN62 R66 WWB66 WMF66 WCJ66 VSN66 VIR66 UYV66 UOZ66 UFD66 TVH66 TLL66 TBP66 SRT66 SHX66 RYB66 ROF66 REJ66 QUN66 QKR66 QAV66 PQZ66 PHD66 OXH66 ONL66 ODP66 NTT66 NJX66 NAB66 MQF66 MGJ66 LWN66 LMR66 LCV66 KSZ66 KJD66 JZH66 JPL66 JFP66 IVT66 ILX66 ICB66 HSF66 HIJ66 GYN66 GOR66 GEV66 FUZ66 FLD66 FBH66 ERL66 EHP66 DXT66 DNX66 DEB66 CUF66 CKJ66 CAN66 BQR66 BGV66 AWZ66 AND66 ADH66 TL66 JP66 T66 WVZ66 WMD66 WCH66 VSL66 VIP66 UYT66 UOX66 UFB66 TVF66 TLJ66 TBN66 SRR66 SHV66 RXZ66 ROD66 REH66 QUL66 QKP66 QAT66 PQX66 PHB66 OXF66 ONJ66 ODN66 NTR66 NJV66 MZZ66 MQD66 MGH66 LWL66 LMP66 LCT66 KSX66 KJB66 JZF66 JPJ66 JFN66 IVR66 ILV66 IBZ66 HSD66 HIH66 GYL66 GOP66 GET66 FUX66 FLB66 FBF66 ERJ66 EHN66 DXR66 DNV66 DDZ66 CUD66 CKH66 CAL66 BQP66 BGT66 AWX66 ANB66 ADF66 TJ66 JN66 R80 WWB80 WMF80 WCJ80 VSN80 VIR80 UYV80 UOZ80 UFD80 TVH80 TLL80 TBP80 SRT80 SHX80 RYB80 ROF80 REJ80 QUN80 QKR80 QAV80 PQZ80 PHD80 OXH80 ONL80 ODP80 NTT80 NJX80 NAB80 MQF80 MGJ80 LWN80 LMR80 LCV80 KSZ80 KJD80 JZH80 JPL80 JFP80 IVT80 ILX80 ICB80 HSF80 HIJ80 GYN80 GOR80 GEV80 FUZ80 FLD80 FBH80 ERL80 EHP80 DXT80 DNX80 DEB80 CUF80 CKJ80 CAN80 BQR80 BGV80 AWZ80 AND80 ADH80 TL80 JP80 T80 WVZ80 WMD80 WCH80 VSL80 VIP80 UYT80 UOX80 UFB80 TVF80 TLJ80 TBN80 SRR80 SHV80 RXZ80 ROD80 REH80 QUL80 QKP80 QAT80 PQX80 PHB80 OXF80 ONJ80 ODN80 NTR80 NJV80 MZZ80 MQD80 MGH80 LWL80 LMP80 LCT80 KSX80 KJB80 JZF80 JPJ80 JFN80 IVR80 ILV80 IBZ80 HSD80 HIH80 GYL80 GOP80 GET80 FUX80 FLB80 FBF80 ERJ80 EHN80 DXR80 DNV80 DDZ80 CUD80 CKH80 CAL80 BQP80 BGT80 AWX80 ANB80 ADF80 TJ80 JN80 R84 WWB84 WMF84 WCJ84 VSN84 VIR84 UYV84 UOZ84 UFD84 TVH84 TLL84 TBP84 SRT84 SHX84 RYB84 ROF84 REJ84 QUN84 QKR84 QAV84 PQZ84 PHD84 OXH84 ONL84 ODP84 NTT84 NJX84 NAB84 MQF84 MGJ84 LWN84 LMR84 LCV84 KSZ84 KJD84 JZH84 JPL84 JFP84 IVT84 ILX84 ICB84 HSF84 HIJ84 GYN84 GOR84 GEV84 FUZ84 FLD84 FBH84 ERL84 EHP84 DXT84 DNX84 DEB84 CUF84 CKJ84 CAN84 BQR84 BGV84 AWZ84 AND84 ADH84 TL84 JP84 T84 WVZ84 WMD84 WCH84 VSL84 VIP84 UYT84 UOX84 UFB84 TVF84 TLJ84 TBN84 SRR84 SHV84 RXZ84 ROD84 REH84 QUL84 QKP84 QAT84 PQX84 PHB84 OXF84 ONJ84 ODN84 NTR84 NJV84 MZZ84 MQD84 MGH84 LWL84 LMP84 LCT84 KSX84 KJB84 JZF84 JPJ84 JFN84 IVR84 ILV84 IBZ84 HSD84 HIH84 GYL84 GOP84 GET84 FUX84 FLB84 FBF84 ERJ84 EHN84 DXR84 DNV84 DDZ84 CUD84 CKH84 CAL84 BQP84 BGT84 AWX84 ANB84 ADF84 TJ84 JN84 R88 WWB88 WMF88 WCJ88 VSN88 VIR88 UYV88 UOZ88 UFD88 TVH88 TLL88 TBP88 SRT88 SHX88 RYB88 ROF88 REJ88 QUN88 QKR88 QAV88 PQZ88 PHD88 OXH88 ONL88 ODP88 NTT88 NJX88 NAB88 MQF88 MGJ88 LWN88 LMR88 LCV88 KSZ88 KJD88 JZH88 JPL88 JFP88 IVT88 ILX88 ICB88 HSF88 HIJ88 GYN88 GOR88 GEV88 FUZ88 FLD88 FBH88 ERL88 EHP88 DXT88 DNX88 DEB88 CUF88 CKJ88 CAN88 BQR88 BGV88 AWZ88 AND88 ADH88 TL88 JP88 T88 WVZ88 WMD88 WCH88 VSL88 VIP88 UYT88 UOX88 UFB88 TVF88 TLJ88 TBN88 SRR88 SHV88 RXZ88 ROD88 REH88 QUL88 QKP88 QAT88 PQX88 PHB88 OXF88 ONJ88 ODN88 NTR88 NJV88 MZZ88 MQD88 MGH88 LWL88 LMP88 LCT88 KSX88 KJB88 JZF88 JPJ88 JFN88 IVR88 ILV88 IBZ88 HSD88 HIH88 GYL88 GOP88 GET88 FUX88 FLB88 FBF88 ERJ88 EHN88 DXR88 DNV88 DDZ88 CUD88 CKH88 CAL88 BQP88 BGT88 AWX88 ANB88 ADF88 TJ88 JN88 R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AWZ32 AND32 ADH32 TL32 JP32 T32 WVZ32 WMD32 WCH32 VSL32 VIP32 UYT32 UOX32 UFB32 TVF32 TLJ32 TBN32 SRR32 SHV32 RXZ32 ROD32 REH32 QUL32 QKP32 QAT32 PQX32 PHB32 OXF32 ONJ32 ODN32 NTR32 NJV32 MZZ32 MQD32 MGH32 LWL32 LMP32 LCT32 KSX32 KJB32 JZF32 JPJ32 JFN32 IVR32 ILV32 IBZ32 HSD32 HIH32 GYL32 GOP32 GET32 FUX32 FLB32 FBF32 ERJ32 EHN32 DXR32 DNV32 DDZ32 CUD32 CKH32 CAL32 BQP32 BGT32 AWX32 ANB32 ADF32 TJ32 JN32 R36 WWB36 WMF36 WCJ36 VSN36 VIR36 UYV36 UOZ36 UFD36 TVH36 TLL36 TBP36 SRT36 SHX36 RYB36 ROF36 REJ36 QUN36 QKR36 QAV36 PQZ36 PHD36 OXH36 ONL36 ODP36 NTT36 NJX36 NAB36 MQF36 MGJ36 LWN36 LMR36 LCV36 KSZ36 KJD36 JZH36 JPL36 JFP36 IVT36 ILX36 ICB36 HSF36 HIJ36 GYN36 GOR36 GEV36 FUZ36 FLD36 FBH36 ERL36 EHP36 DXT36 DNX36 DEB36 CUF36 CKJ36 CAN36 BQR36 BGV36 AWZ36 AND36 ADH36 TL36 JP36 T36 WVZ36 WMD36 WCH36 VSL36 VIP36 UYT36 UOX36 UFB36 TVF36 TLJ36 TBN36 SRR36 SHV36 RXZ36 ROD36 REH36 QUL36 QKP36 QAT36 PQX36 PHB36 OXF36 ONJ36 ODN36 NTR36 NJV36 MZZ36 MQD36 MGH36 LWL36 LMP36 LCT36 KSX36 KJB36 JZF36 JPJ36 JFN36 IVR36 ILV36 IBZ36 HSD36 HIH36 GYL36 GOP36 GET36 FUX36 FLB36 FBF36 ERJ36 EHN36 DXR36 DNV36 DDZ36 CUD36 CKH36 CAL36 BQP36 BGT36 AWX36 ANB36 ADF36 TJ36 JN36 R40 WWB40 WMF40 WCJ40 VSN40 VIR40 UYV40 UOZ40 UFD40 TVH40 TLL40 TBP40 SRT40 SHX40 RYB40 ROF40 REJ40 QUN40 QKR40 QAV40 PQZ40 PHD40 OXH40 ONL40 ODP40 NTT40 NJX40 NAB40 MQF40 MGJ40 LWN40 LMR40 LCV40 KSZ40 KJD40 JZH40 JPL40 JFP40 IVT40 ILX40 ICB40 HSF40 HIJ40 GYN40 GOR40 GEV40 FUZ40 FLD40 FBH40 ERL40 EHP40 DXT40 DNX40 DEB40 CUF40 CKJ40 CAN40 BQR40 BGV40 AWZ40 AND40 ADH40 TL40 JP40 T40 WVZ40 WMD40 WCH40 VSL40 VIP40 UYT40 UOX40 UFB40 TVF40 TLJ40 TBN40 SRR40 SHV40 RXZ40 ROD40 REH40 QUL40 QKP40 QAT40 PQX40 PHB40 OXF40 ONJ40 ODN40 NTR40 NJV40 MZZ40 MQD40 MGH40 LWL40 LMP40 LCT40 KSX40 KJB40 JZF40 JPJ40 JFN40 IVR40 ILV40 IBZ40 HSD40 HIH40 GYL40 GOP40 GET40 FUX40 FLB40 FBF40 ERJ40 EHN40 DXR40 DNV40 DDZ40 CUD40 CKH40 CAL40 BQP40 BGT40 AWX40 ANB40 ADF40 TJ40 JN40 R44 WWB44 WMF44 WCJ44 VSN44 VIR44 UYV44 UOZ44 UFD44 TVH44 TLL44 TBP44 SRT44 SHX44 RYB44 ROF44 REJ44 QUN44 QKR44 QAV44 PQZ44 PHD44 OXH44 ONL44 ODP44 NTT44 NJX44 NAB44 MQF44 MGJ44 LWN44 LMR44 LCV44 KSZ44 KJD44 JZH44 JPL44 JFP44 IVT44 ILX44 ICB44 HSF44 HIJ44 GYN44 GOR44 GEV44 FUZ44 FLD44 FBH44 ERL44 EHP44 DXT44 DNX44 DEB44 CUF44 CKJ44 CAN44 BQR44 BGV44 AWZ44 AND44 ADH44 TL44 JP44 T44 WVZ44 WMD44 WCH44 VSL44 VIP44 UYT44 UOX44 UFB44 TVF44 TLJ44 TBN44 SRR44 SHV44 RXZ44 ROD44 REH44 QUL44 QKP44 QAT44 PQX44 PHB44 OXF44 ONJ44 ODN44 NTR44 NJV44 MZZ44 MQD44 MGH44 LWL44 LMP44 LCT44 KSX44 KJB44 JZF44 JPJ44 JFN44 IVR44 ILV44 IBZ44 HSD44 HIH44 GYL44 GOP44 GET44 FUX44 FLB44 FBF44 ERJ44 EHN44 DXR44 DNV44 DDZ44 CUD44 CKH44 CAL44 BQP44 BGT44 AWX44 ANB44 ADF44 TJ44 JN44"/>
    <dataValidation type="list" allowBlank="1" showInputMessage="1" showErrorMessage="1" errorTitle="Ошибка" error="Выберите значение из списка" sqref="WVU983124 M65620 JI65620 TE65620 ADA65620 AMW65620 AWS65620 BGO65620 BQK65620 CAG65620 CKC65620 CTY65620 DDU65620 DNQ65620 DXM65620 EHI65620 ERE65620 FBA65620 FKW65620 FUS65620 GEO65620 GOK65620 GYG65620 HIC65620 HRY65620 IBU65620 ILQ65620 IVM65620 JFI65620 JPE65620 JZA65620 KIW65620 KSS65620 LCO65620 LMK65620 LWG65620 MGC65620 MPY65620 MZU65620 NJQ65620 NTM65620 ODI65620 ONE65620 OXA65620 PGW65620 PQS65620 QAO65620 QKK65620 QUG65620 REC65620 RNY65620 RXU65620 SHQ65620 SRM65620 TBI65620 TLE65620 TVA65620 UEW65620 UOS65620 UYO65620 VIK65620 VSG65620 WCC65620 WLY65620 WVU65620 M131156 JI131156 TE131156 ADA131156 AMW131156 AWS131156 BGO131156 BQK131156 CAG131156 CKC131156 CTY131156 DDU131156 DNQ131156 DXM131156 EHI131156 ERE131156 FBA131156 FKW131156 FUS131156 GEO131156 GOK131156 GYG131156 HIC131156 HRY131156 IBU131156 ILQ131156 IVM131156 JFI131156 JPE131156 JZA131156 KIW131156 KSS131156 LCO131156 LMK131156 LWG131156 MGC131156 MPY131156 MZU131156 NJQ131156 NTM131156 ODI131156 ONE131156 OXA131156 PGW131156 PQS131156 QAO131156 QKK131156 QUG131156 REC131156 RNY131156 RXU131156 SHQ131156 SRM131156 TBI131156 TLE131156 TVA131156 UEW131156 UOS131156 UYO131156 VIK131156 VSG131156 WCC131156 WLY131156 WVU131156 M196692 JI196692 TE196692 ADA196692 AMW196692 AWS196692 BGO196692 BQK196692 CAG196692 CKC196692 CTY196692 DDU196692 DNQ196692 DXM196692 EHI196692 ERE196692 FBA196692 FKW196692 FUS196692 GEO196692 GOK196692 GYG196692 HIC196692 HRY196692 IBU196692 ILQ196692 IVM196692 JFI196692 JPE196692 JZA196692 KIW196692 KSS196692 LCO196692 LMK196692 LWG196692 MGC196692 MPY196692 MZU196692 NJQ196692 NTM196692 ODI196692 ONE196692 OXA196692 PGW196692 PQS196692 QAO196692 QKK196692 QUG196692 REC196692 RNY196692 RXU196692 SHQ196692 SRM196692 TBI196692 TLE196692 TVA196692 UEW196692 UOS196692 UYO196692 VIK196692 VSG196692 WCC196692 WLY196692 WVU196692 M262228 JI262228 TE262228 ADA262228 AMW262228 AWS262228 BGO262228 BQK262228 CAG262228 CKC262228 CTY262228 DDU262228 DNQ262228 DXM262228 EHI262228 ERE262228 FBA262228 FKW262228 FUS262228 GEO262228 GOK262228 GYG262228 HIC262228 HRY262228 IBU262228 ILQ262228 IVM262228 JFI262228 JPE262228 JZA262228 KIW262228 KSS262228 LCO262228 LMK262228 LWG262228 MGC262228 MPY262228 MZU262228 NJQ262228 NTM262228 ODI262228 ONE262228 OXA262228 PGW262228 PQS262228 QAO262228 QKK262228 QUG262228 REC262228 RNY262228 RXU262228 SHQ262228 SRM262228 TBI262228 TLE262228 TVA262228 UEW262228 UOS262228 UYO262228 VIK262228 VSG262228 WCC262228 WLY262228 WVU262228 M327764 JI327764 TE327764 ADA327764 AMW327764 AWS327764 BGO327764 BQK327764 CAG327764 CKC327764 CTY327764 DDU327764 DNQ327764 DXM327764 EHI327764 ERE327764 FBA327764 FKW327764 FUS327764 GEO327764 GOK327764 GYG327764 HIC327764 HRY327764 IBU327764 ILQ327764 IVM327764 JFI327764 JPE327764 JZA327764 KIW327764 KSS327764 LCO327764 LMK327764 LWG327764 MGC327764 MPY327764 MZU327764 NJQ327764 NTM327764 ODI327764 ONE327764 OXA327764 PGW327764 PQS327764 QAO327764 QKK327764 QUG327764 REC327764 RNY327764 RXU327764 SHQ327764 SRM327764 TBI327764 TLE327764 TVA327764 UEW327764 UOS327764 UYO327764 VIK327764 VSG327764 WCC327764 WLY327764 WVU327764 M393300 JI393300 TE393300 ADA393300 AMW393300 AWS393300 BGO393300 BQK393300 CAG393300 CKC393300 CTY393300 DDU393300 DNQ393300 DXM393300 EHI393300 ERE393300 FBA393300 FKW393300 FUS393300 GEO393300 GOK393300 GYG393300 HIC393300 HRY393300 IBU393300 ILQ393300 IVM393300 JFI393300 JPE393300 JZA393300 KIW393300 KSS393300 LCO393300 LMK393300 LWG393300 MGC393300 MPY393300 MZU393300 NJQ393300 NTM393300 ODI393300 ONE393300 OXA393300 PGW393300 PQS393300 QAO393300 QKK393300 QUG393300 REC393300 RNY393300 RXU393300 SHQ393300 SRM393300 TBI393300 TLE393300 TVA393300 UEW393300 UOS393300 UYO393300 VIK393300 VSG393300 WCC393300 WLY393300 WVU393300 M458836 JI458836 TE458836 ADA458836 AMW458836 AWS458836 BGO458836 BQK458836 CAG458836 CKC458836 CTY458836 DDU458836 DNQ458836 DXM458836 EHI458836 ERE458836 FBA458836 FKW458836 FUS458836 GEO458836 GOK458836 GYG458836 HIC458836 HRY458836 IBU458836 ILQ458836 IVM458836 JFI458836 JPE458836 JZA458836 KIW458836 KSS458836 LCO458836 LMK458836 LWG458836 MGC458836 MPY458836 MZU458836 NJQ458836 NTM458836 ODI458836 ONE458836 OXA458836 PGW458836 PQS458836 QAO458836 QKK458836 QUG458836 REC458836 RNY458836 RXU458836 SHQ458836 SRM458836 TBI458836 TLE458836 TVA458836 UEW458836 UOS458836 UYO458836 VIK458836 VSG458836 WCC458836 WLY458836 WVU458836 M524372 JI524372 TE524372 ADA524372 AMW524372 AWS524372 BGO524372 BQK524372 CAG524372 CKC524372 CTY524372 DDU524372 DNQ524372 DXM524372 EHI524372 ERE524372 FBA524372 FKW524372 FUS524372 GEO524372 GOK524372 GYG524372 HIC524372 HRY524372 IBU524372 ILQ524372 IVM524372 JFI524372 JPE524372 JZA524372 KIW524372 KSS524372 LCO524372 LMK524372 LWG524372 MGC524372 MPY524372 MZU524372 NJQ524372 NTM524372 ODI524372 ONE524372 OXA524372 PGW524372 PQS524372 QAO524372 QKK524372 QUG524372 REC524372 RNY524372 RXU524372 SHQ524372 SRM524372 TBI524372 TLE524372 TVA524372 UEW524372 UOS524372 UYO524372 VIK524372 VSG524372 WCC524372 WLY524372 WVU524372 M589908 JI589908 TE589908 ADA589908 AMW589908 AWS589908 BGO589908 BQK589908 CAG589908 CKC589908 CTY589908 DDU589908 DNQ589908 DXM589908 EHI589908 ERE589908 FBA589908 FKW589908 FUS589908 GEO589908 GOK589908 GYG589908 HIC589908 HRY589908 IBU589908 ILQ589908 IVM589908 JFI589908 JPE589908 JZA589908 KIW589908 KSS589908 LCO589908 LMK589908 LWG589908 MGC589908 MPY589908 MZU589908 NJQ589908 NTM589908 ODI589908 ONE589908 OXA589908 PGW589908 PQS589908 QAO589908 QKK589908 QUG589908 REC589908 RNY589908 RXU589908 SHQ589908 SRM589908 TBI589908 TLE589908 TVA589908 UEW589908 UOS589908 UYO589908 VIK589908 VSG589908 WCC589908 WLY589908 WVU589908 M655444 JI655444 TE655444 ADA655444 AMW655444 AWS655444 BGO655444 BQK655444 CAG655444 CKC655444 CTY655444 DDU655444 DNQ655444 DXM655444 EHI655444 ERE655444 FBA655444 FKW655444 FUS655444 GEO655444 GOK655444 GYG655444 HIC655444 HRY655444 IBU655444 ILQ655444 IVM655444 JFI655444 JPE655444 JZA655444 KIW655444 KSS655444 LCO655444 LMK655444 LWG655444 MGC655444 MPY655444 MZU655444 NJQ655444 NTM655444 ODI655444 ONE655444 OXA655444 PGW655444 PQS655444 QAO655444 QKK655444 QUG655444 REC655444 RNY655444 RXU655444 SHQ655444 SRM655444 TBI655444 TLE655444 TVA655444 UEW655444 UOS655444 UYO655444 VIK655444 VSG655444 WCC655444 WLY655444 WVU655444 M720980 JI720980 TE720980 ADA720980 AMW720980 AWS720980 BGO720980 BQK720980 CAG720980 CKC720980 CTY720980 DDU720980 DNQ720980 DXM720980 EHI720980 ERE720980 FBA720980 FKW720980 FUS720980 GEO720980 GOK720980 GYG720980 HIC720980 HRY720980 IBU720980 ILQ720980 IVM720980 JFI720980 JPE720980 JZA720980 KIW720980 KSS720980 LCO720980 LMK720980 LWG720980 MGC720980 MPY720980 MZU720980 NJQ720980 NTM720980 ODI720980 ONE720980 OXA720980 PGW720980 PQS720980 QAO720980 QKK720980 QUG720980 REC720980 RNY720980 RXU720980 SHQ720980 SRM720980 TBI720980 TLE720980 TVA720980 UEW720980 UOS720980 UYO720980 VIK720980 VSG720980 WCC720980 WLY720980 WVU720980 M786516 JI786516 TE786516 ADA786516 AMW786516 AWS786516 BGO786516 BQK786516 CAG786516 CKC786516 CTY786516 DDU786516 DNQ786516 DXM786516 EHI786516 ERE786516 FBA786516 FKW786516 FUS786516 GEO786516 GOK786516 GYG786516 HIC786516 HRY786516 IBU786516 ILQ786516 IVM786516 JFI786516 JPE786516 JZA786516 KIW786516 KSS786516 LCO786516 LMK786516 LWG786516 MGC786516 MPY786516 MZU786516 NJQ786516 NTM786516 ODI786516 ONE786516 OXA786516 PGW786516 PQS786516 QAO786516 QKK786516 QUG786516 REC786516 RNY786516 RXU786516 SHQ786516 SRM786516 TBI786516 TLE786516 TVA786516 UEW786516 UOS786516 UYO786516 VIK786516 VSG786516 WCC786516 WLY786516 WVU786516 M852052 JI852052 TE852052 ADA852052 AMW852052 AWS852052 BGO852052 BQK852052 CAG852052 CKC852052 CTY852052 DDU852052 DNQ852052 DXM852052 EHI852052 ERE852052 FBA852052 FKW852052 FUS852052 GEO852052 GOK852052 GYG852052 HIC852052 HRY852052 IBU852052 ILQ852052 IVM852052 JFI852052 JPE852052 JZA852052 KIW852052 KSS852052 LCO852052 LMK852052 LWG852052 MGC852052 MPY852052 MZU852052 NJQ852052 NTM852052 ODI852052 ONE852052 OXA852052 PGW852052 PQS852052 QAO852052 QKK852052 QUG852052 REC852052 RNY852052 RXU852052 SHQ852052 SRM852052 TBI852052 TLE852052 TVA852052 UEW852052 UOS852052 UYO852052 VIK852052 VSG852052 WCC852052 WLY852052 WVU852052 M917588 JI917588 TE917588 ADA917588 AMW917588 AWS917588 BGO917588 BQK917588 CAG917588 CKC917588 CTY917588 DDU917588 DNQ917588 DXM917588 EHI917588 ERE917588 FBA917588 FKW917588 FUS917588 GEO917588 GOK917588 GYG917588 HIC917588 HRY917588 IBU917588 ILQ917588 IVM917588 JFI917588 JPE917588 JZA917588 KIW917588 KSS917588 LCO917588 LMK917588 LWG917588 MGC917588 MPY917588 MZU917588 NJQ917588 NTM917588 ODI917588 ONE917588 OXA917588 PGW917588 PQS917588 QAO917588 QKK917588 QUG917588 REC917588 RNY917588 RXU917588 SHQ917588 SRM917588 TBI917588 TLE917588 TVA917588 UEW917588 UOS917588 UYO917588 VIK917588 VSG917588 WCC917588 WLY917588 WVU917588 M983124 JI983124 TE983124 ADA983124 AMW983124 AWS983124 BGO983124 BQK983124 CAG983124 CKC983124 CTY983124 DDU983124 DNQ983124 DXM983124 EHI983124 ERE983124 FBA983124 FKW983124 FUS983124 GEO983124 GOK983124 GYG983124 HIC983124 HRY983124 IBU983124 ILQ983124 IVM983124 JFI983124 JPE983124 JZA983124 KIW983124 KSS983124 LCO983124 LMK983124 LWG983124 MGC983124 MPY983124 MZU983124 NJQ983124 NTM983124 ODI983124 ONE983124 OXA983124 PGW983124 PQS983124 QAO983124 QKK983124 QUG983124 REC983124 RNY983124 RXU983124 SHQ983124 SRM983124 TBI983124 TLE983124 TVA983124 UEW983124 UOS983124 UYO983124 VIK983124 VSG983124 WCC983124 WLY9831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JI54 TE54 ADA54 AMW54 AWS54 M54 WVU54 WLY54 WCC54 VSG54 VIK54 UYO54 UOS54 UEW54 TVA54 TLE54 TBI54 SRM54 SHQ54 RXU54 RNY54 REC54 QUG54 QKK54 QAO54 PQS54 PGW54 OXA54 ONE54 ODI54 NTM54 NJQ54 MZU54 MPY54 MGC54 LWG54 LMK54 LCO54 KSS54 KIW54 JZA54 JPE54 JFI54 IVM54 ILQ54 IBU54 HRY54 HIC54 GYG54 GOK54 GEO54 FUS54 FKW54 FBA54 ERE54 EHI54 DXM54 DNQ54 DDU54 CTY54 CKC54 CAG54 BQK54 BGO54 JI76 TE76 ADA76 AMW76 AWS76 M76 WVU76 WLY76 WCC76 VSG76 VIK76 UYO76 UOS76 UEW76 TVA76 TLE76 TBI76 SRM76 SHQ76 RXU76 RNY76 REC76 QUG76 QKK76 QAO76 PQS76 PGW76 OXA76 ONE76 ODI76 NTM76 NJQ76 MZU76 MPY76 MGC76 LWG76 LMK76 LCO76 KSS76 KIW76 JZA76 JPE76 JFI76 IVM76 ILQ76 IBU76 HRY76 HIC76 GYG76 GOK76 GEO76 FUS76 FKW76 FBA76 ERE76 EHI76 DXM76 DNQ76 DDU76 CTY76 CKC76 CAG76 BQK76 BGO76 TE28 ADA28 AMW28 AWS28 M28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JI28 JI58 TE58 ADA58 AMW58 AWS58 M58 WVU58 WLY58 WCC58 VSG58 VIK58 UYO58 UOS58 UEW58 TVA58 TLE58 TBI58 SRM58 SHQ58 RXU58 RNY58 REC58 QUG58 QKK58 QAO58 PQS58 PGW58 OXA58 ONE58 ODI58 NTM58 NJQ58 MZU58 MPY58 MGC58 LWG58 LMK58 LCO58 KSS58 KIW58 JZA58 JPE58 JFI58 IVM58 ILQ58 IBU58 HRY58 HIC58 GYG58 GOK58 GEO58 FUS58 FKW58 FBA58 ERE58 EHI58 DXM58 DNQ58 DDU58 CTY58 CKC58 CAG58 BQK58 BGO58 JI62 TE62 ADA62 AMW62 AWS62 M62 WVU62 WLY62 WCC62 VSG62 VIK62 UYO62 UOS62 UEW62 TVA62 TLE62 TBI62 SRM62 SHQ62 RXU62 RNY62 REC62 QUG62 QKK62 QAO62 PQS62 PGW62 OXA62 ONE62 ODI62 NTM62 NJQ62 MZU62 MPY62 MGC62 LWG62 LMK62 LCO62 KSS62 KIW62 JZA62 JPE62 JFI62 IVM62 ILQ62 IBU62 HRY62 HIC62 GYG62 GOK62 GEO62 FUS62 FKW62 FBA62 ERE62 EHI62 DXM62 DNQ62 DDU62 CTY62 CKC62 CAG62 BQK62 BGO62 JI66 TE66 ADA66 AMW66 AWS66 M66 WVU66 WLY66 WCC66 VSG66 VIK66 UYO66 UOS66 UEW66 TVA66 TLE66 TBI66 SRM66 SHQ66 RXU66 RNY66 REC66 QUG66 QKK66 QAO66 PQS66 PGW66 OXA66 ONE66 ODI66 NTM66 NJQ66 MZU66 MPY66 MGC66 LWG66 LMK66 LCO66 KSS66 KIW66 JZA66 JPE66 JFI66 IVM66 ILQ66 IBU66 HRY66 HIC66 GYG66 GOK66 GEO66 FUS66 FKW66 FBA66 ERE66 EHI66 DXM66 DNQ66 DDU66 CTY66 CKC66 CAG66 BQK66 BGO66 JI80 TE80 ADA80 AMW80 AWS80 M80 WVU80 WLY80 WCC80 VSG80 VIK80 UYO80 UOS80 UEW80 TVA80 TLE80 TBI80 SRM80 SHQ80 RXU80 RNY80 REC80 QUG80 QKK80 QAO80 PQS80 PGW80 OXA80 ONE80 ODI80 NTM80 NJQ80 MZU80 MPY80 MGC80 LWG80 LMK80 LCO80 KSS80 KIW80 JZA80 JPE80 JFI80 IVM80 ILQ80 IBU80 HRY80 HIC80 GYG80 GOK80 GEO80 FUS80 FKW80 FBA80 ERE80 EHI80 DXM80 DNQ80 DDU80 CTY80 CKC80 CAG80 BQK80 BGO80 JI84 TE84 ADA84 AMW84 AWS84 M84 WVU84 WLY84 WCC84 VSG84 VIK84 UYO84 UOS84 UEW84 TVA84 TLE84 TBI84 SRM84 SHQ84 RXU84 RNY84 REC84 QUG84 QKK84 QAO84 PQS84 PGW84 OXA84 ONE84 ODI84 NTM84 NJQ84 MZU84 MPY84 MGC84 LWG84 LMK84 LCO84 KSS84 KIW84 JZA84 JPE84 JFI84 IVM84 ILQ84 IBU84 HRY84 HIC84 GYG84 GOK84 GEO84 FUS84 FKW84 FBA84 ERE84 EHI84 DXM84 DNQ84 DDU84 CTY84 CKC84 CAG84 BQK84 BGO84 JI88 TE88 ADA88 AMW88 AWS88 M88 WVU88 WLY88 WCC88 VSG88 VIK88 UYO88 UOS88 UEW88 TVA88 TLE88 TBI88 SRM88 SHQ88 RXU88 RNY88 REC88 QUG88 QKK88 QAO88 PQS88 PGW88 OXA88 ONE88 ODI88 NTM88 NJQ88 MZU88 MPY88 MGC88 LWG88 LMK88 LCO88 KSS88 KIW88 JZA88 JPE88 JFI88 IVM88 ILQ88 IBU88 HRY88 HIC88 GYG88 GOK88 GEO88 FUS88 FKW88 FBA88 ERE88 EHI88 DXM88 DNQ88 DDU88 CTY88 CKC88 CAG88 BQK88 BGO88 JI32 TE32 ADA32 AMW32 AWS32 M32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JI36 TE36 ADA36 AMW36 AWS36 M36 WVU36 WLY36 WCC36 VSG36 VIK36 UYO36 UOS36 UEW36 TVA36 TLE36 TBI36 SRM36 SHQ36 RXU36 RNY36 REC36 QUG36 QKK36 QAO36 PQS36 PGW36 OXA36 ONE36 ODI36 NTM36 NJQ36 MZU36 MPY36 MGC36 LWG36 LMK36 LCO36 KSS36 KIW36 JZA36 JPE36 JFI36 IVM36 ILQ36 IBU36 HRY36 HIC36 GYG36 GOK36 GEO36 FUS36 FKW36 FBA36 ERE36 EHI36 DXM36 DNQ36 DDU36 CTY36 CKC36 CAG36 BQK36 BGO36 JI40 TE40 ADA40 AMW40 AWS40 M40 WVU40 WLY40 WCC40 VSG40 VIK40 UYO40 UOS40 UEW40 TVA40 TLE40 TBI40 SRM40 SHQ40 RXU40 RNY40 REC40 QUG40 QKK40 QAO40 PQS40 PGW40 OXA40 ONE40 ODI40 NTM40 NJQ40 MZU40 MPY40 MGC40 LWG40 LMK40 LCO40 KSS40 KIW40 JZA40 JPE40 JFI40 IVM40 ILQ40 IBU40 HRY40 HIC40 GYG40 GOK40 GEO40 FUS40 FKW40 FBA40 ERE40 EHI40 DXM40 DNQ40 DDU40 CTY40 CKC40 CAG40 BQK40 BGO40 JI44 TE44 ADA44 AMW44 AWS44 M44 WVU44 WLY44 WCC44 VSG44 VIK44 UYO44 UOS44 UEW44 TVA44 TLE44 TBI44 SRM44 SHQ44 RXU44 RNY44 REC44 QUG44 QKK44 QAO44 PQS44 PGW44 OXA44 ONE44 ODI44 NTM44 NJQ44 MZU44 MPY44 MGC44 LWG44 LMK44 LCO44 KSS44 KIW44 JZA44 JPE44 JFI44 IVM44 ILQ44 IBU44 HRY44 HIC44 GYG44 GOK44 GEO44 FUS44 FKW44 FBA44 ERE44 EHI44 DXM44 DNQ44 DDU44 CTY44 CKC44 CAG44 BQK44 BGO4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619:JR65619 TG65619:TN65619 ADC65619:ADJ65619 AMY65619:ANF65619 AWU65619:AXB65619 BGQ65619:BGX65619 BQM65619:BQT65619 CAI65619:CAP65619 CKE65619:CKL65619 CUA65619:CUH65619 DDW65619:DED65619 DNS65619:DNZ65619 DXO65619:DXV65619 EHK65619:EHR65619 ERG65619:ERN65619 FBC65619:FBJ65619 FKY65619:FLF65619 FUU65619:FVB65619 GEQ65619:GEX65619 GOM65619:GOT65619 GYI65619:GYP65619 HIE65619:HIL65619 HSA65619:HSH65619 IBW65619:ICD65619 ILS65619:ILZ65619 IVO65619:IVV65619 JFK65619:JFR65619 JPG65619:JPN65619 JZC65619:JZJ65619 KIY65619:KJF65619 KSU65619:KTB65619 LCQ65619:LCX65619 LMM65619:LMT65619 LWI65619:LWP65619 MGE65619:MGL65619 MQA65619:MQH65619 MZW65619:NAD65619 NJS65619:NJZ65619 NTO65619:NTV65619 ODK65619:ODR65619 ONG65619:ONN65619 OXC65619:OXJ65619 PGY65619:PHF65619 PQU65619:PRB65619 QAQ65619:QAX65619 QKM65619:QKT65619 QUI65619:QUP65619 REE65619:REL65619 ROA65619:ROH65619 RXW65619:RYD65619 SHS65619:SHZ65619 SRO65619:SRV65619 TBK65619:TBR65619 TLG65619:TLN65619 TVC65619:TVJ65619 UEY65619:UFF65619 UOU65619:UPB65619 UYQ65619:UYX65619 VIM65619:VIT65619 VSI65619:VSP65619 WCE65619:WCL65619 WMA65619:WMH65619 WVW65619:WWD65619 JK131155:JR131155 TG131155:TN131155 ADC131155:ADJ131155 AMY131155:ANF131155 AWU131155:AXB131155 BGQ131155:BGX131155 BQM131155:BQT131155 CAI131155:CAP131155 CKE131155:CKL131155 CUA131155:CUH131155 DDW131155:DED131155 DNS131155:DNZ131155 DXO131155:DXV131155 EHK131155:EHR131155 ERG131155:ERN131155 FBC131155:FBJ131155 FKY131155:FLF131155 FUU131155:FVB131155 GEQ131155:GEX131155 GOM131155:GOT131155 GYI131155:GYP131155 HIE131155:HIL131155 HSA131155:HSH131155 IBW131155:ICD131155 ILS131155:ILZ131155 IVO131155:IVV131155 JFK131155:JFR131155 JPG131155:JPN131155 JZC131155:JZJ131155 KIY131155:KJF131155 KSU131155:KTB131155 LCQ131155:LCX131155 LMM131155:LMT131155 LWI131155:LWP131155 MGE131155:MGL131155 MQA131155:MQH131155 MZW131155:NAD131155 NJS131155:NJZ131155 NTO131155:NTV131155 ODK131155:ODR131155 ONG131155:ONN131155 OXC131155:OXJ131155 PGY131155:PHF131155 PQU131155:PRB131155 QAQ131155:QAX131155 QKM131155:QKT131155 QUI131155:QUP131155 REE131155:REL131155 ROA131155:ROH131155 RXW131155:RYD131155 SHS131155:SHZ131155 SRO131155:SRV131155 TBK131155:TBR131155 TLG131155:TLN131155 TVC131155:TVJ131155 UEY131155:UFF131155 UOU131155:UPB131155 UYQ131155:UYX131155 VIM131155:VIT131155 VSI131155:VSP131155 WCE131155:WCL131155 WMA131155:WMH131155 WVW131155:WWD131155 JK196691:JR196691 TG196691:TN196691 ADC196691:ADJ196691 AMY196691:ANF196691 AWU196691:AXB196691 BGQ196691:BGX196691 BQM196691:BQT196691 CAI196691:CAP196691 CKE196691:CKL196691 CUA196691:CUH196691 DDW196691:DED196691 DNS196691:DNZ196691 DXO196691:DXV196691 EHK196691:EHR196691 ERG196691:ERN196691 FBC196691:FBJ196691 FKY196691:FLF196691 FUU196691:FVB196691 GEQ196691:GEX196691 GOM196691:GOT196691 GYI196691:GYP196691 HIE196691:HIL196691 HSA196691:HSH196691 IBW196691:ICD196691 ILS196691:ILZ196691 IVO196691:IVV196691 JFK196691:JFR196691 JPG196691:JPN196691 JZC196691:JZJ196691 KIY196691:KJF196691 KSU196691:KTB196691 LCQ196691:LCX196691 LMM196691:LMT196691 LWI196691:LWP196691 MGE196691:MGL196691 MQA196691:MQH196691 MZW196691:NAD196691 NJS196691:NJZ196691 NTO196691:NTV196691 ODK196691:ODR196691 ONG196691:ONN196691 OXC196691:OXJ196691 PGY196691:PHF196691 PQU196691:PRB196691 QAQ196691:QAX196691 QKM196691:QKT196691 QUI196691:QUP196691 REE196691:REL196691 ROA196691:ROH196691 RXW196691:RYD196691 SHS196691:SHZ196691 SRO196691:SRV196691 TBK196691:TBR196691 TLG196691:TLN196691 TVC196691:TVJ196691 UEY196691:UFF196691 UOU196691:UPB196691 UYQ196691:UYX196691 VIM196691:VIT196691 VSI196691:VSP196691 WCE196691:WCL196691 WMA196691:WMH196691 WVW196691:WWD196691 JK262227:JR262227 TG262227:TN262227 ADC262227:ADJ262227 AMY262227:ANF262227 AWU262227:AXB262227 BGQ262227:BGX262227 BQM262227:BQT262227 CAI262227:CAP262227 CKE262227:CKL262227 CUA262227:CUH262227 DDW262227:DED262227 DNS262227:DNZ262227 DXO262227:DXV262227 EHK262227:EHR262227 ERG262227:ERN262227 FBC262227:FBJ262227 FKY262227:FLF262227 FUU262227:FVB262227 GEQ262227:GEX262227 GOM262227:GOT262227 GYI262227:GYP262227 HIE262227:HIL262227 HSA262227:HSH262227 IBW262227:ICD262227 ILS262227:ILZ262227 IVO262227:IVV262227 JFK262227:JFR262227 JPG262227:JPN262227 JZC262227:JZJ262227 KIY262227:KJF262227 KSU262227:KTB262227 LCQ262227:LCX262227 LMM262227:LMT262227 LWI262227:LWP262227 MGE262227:MGL262227 MQA262227:MQH262227 MZW262227:NAD262227 NJS262227:NJZ262227 NTO262227:NTV262227 ODK262227:ODR262227 ONG262227:ONN262227 OXC262227:OXJ262227 PGY262227:PHF262227 PQU262227:PRB262227 QAQ262227:QAX262227 QKM262227:QKT262227 QUI262227:QUP262227 REE262227:REL262227 ROA262227:ROH262227 RXW262227:RYD262227 SHS262227:SHZ262227 SRO262227:SRV262227 TBK262227:TBR262227 TLG262227:TLN262227 TVC262227:TVJ262227 UEY262227:UFF262227 UOU262227:UPB262227 UYQ262227:UYX262227 VIM262227:VIT262227 VSI262227:VSP262227 WCE262227:WCL262227 WMA262227:WMH262227 WVW262227:WWD262227 JK327763:JR327763 TG327763:TN327763 ADC327763:ADJ327763 AMY327763:ANF327763 AWU327763:AXB327763 BGQ327763:BGX327763 BQM327763:BQT327763 CAI327763:CAP327763 CKE327763:CKL327763 CUA327763:CUH327763 DDW327763:DED327763 DNS327763:DNZ327763 DXO327763:DXV327763 EHK327763:EHR327763 ERG327763:ERN327763 FBC327763:FBJ327763 FKY327763:FLF327763 FUU327763:FVB327763 GEQ327763:GEX327763 GOM327763:GOT327763 GYI327763:GYP327763 HIE327763:HIL327763 HSA327763:HSH327763 IBW327763:ICD327763 ILS327763:ILZ327763 IVO327763:IVV327763 JFK327763:JFR327763 JPG327763:JPN327763 JZC327763:JZJ327763 KIY327763:KJF327763 KSU327763:KTB327763 LCQ327763:LCX327763 LMM327763:LMT327763 LWI327763:LWP327763 MGE327763:MGL327763 MQA327763:MQH327763 MZW327763:NAD327763 NJS327763:NJZ327763 NTO327763:NTV327763 ODK327763:ODR327763 ONG327763:ONN327763 OXC327763:OXJ327763 PGY327763:PHF327763 PQU327763:PRB327763 QAQ327763:QAX327763 QKM327763:QKT327763 QUI327763:QUP327763 REE327763:REL327763 ROA327763:ROH327763 RXW327763:RYD327763 SHS327763:SHZ327763 SRO327763:SRV327763 TBK327763:TBR327763 TLG327763:TLN327763 TVC327763:TVJ327763 UEY327763:UFF327763 UOU327763:UPB327763 UYQ327763:UYX327763 VIM327763:VIT327763 VSI327763:VSP327763 WCE327763:WCL327763 WMA327763:WMH327763 WVW327763:WWD327763 JK393299:JR393299 TG393299:TN393299 ADC393299:ADJ393299 AMY393299:ANF393299 AWU393299:AXB393299 BGQ393299:BGX393299 BQM393299:BQT393299 CAI393299:CAP393299 CKE393299:CKL393299 CUA393299:CUH393299 DDW393299:DED393299 DNS393299:DNZ393299 DXO393299:DXV393299 EHK393299:EHR393299 ERG393299:ERN393299 FBC393299:FBJ393299 FKY393299:FLF393299 FUU393299:FVB393299 GEQ393299:GEX393299 GOM393299:GOT393299 GYI393299:GYP393299 HIE393299:HIL393299 HSA393299:HSH393299 IBW393299:ICD393299 ILS393299:ILZ393299 IVO393299:IVV393299 JFK393299:JFR393299 JPG393299:JPN393299 JZC393299:JZJ393299 KIY393299:KJF393299 KSU393299:KTB393299 LCQ393299:LCX393299 LMM393299:LMT393299 LWI393299:LWP393299 MGE393299:MGL393299 MQA393299:MQH393299 MZW393299:NAD393299 NJS393299:NJZ393299 NTO393299:NTV393299 ODK393299:ODR393299 ONG393299:ONN393299 OXC393299:OXJ393299 PGY393299:PHF393299 PQU393299:PRB393299 QAQ393299:QAX393299 QKM393299:QKT393299 QUI393299:QUP393299 REE393299:REL393299 ROA393299:ROH393299 RXW393299:RYD393299 SHS393299:SHZ393299 SRO393299:SRV393299 TBK393299:TBR393299 TLG393299:TLN393299 TVC393299:TVJ393299 UEY393299:UFF393299 UOU393299:UPB393299 UYQ393299:UYX393299 VIM393299:VIT393299 VSI393299:VSP393299 WCE393299:WCL393299 WMA393299:WMH393299 WVW393299:WWD393299 JK458835:JR458835 TG458835:TN458835 ADC458835:ADJ458835 AMY458835:ANF458835 AWU458835:AXB458835 BGQ458835:BGX458835 BQM458835:BQT458835 CAI458835:CAP458835 CKE458835:CKL458835 CUA458835:CUH458835 DDW458835:DED458835 DNS458835:DNZ458835 DXO458835:DXV458835 EHK458835:EHR458835 ERG458835:ERN458835 FBC458835:FBJ458835 FKY458835:FLF458835 FUU458835:FVB458835 GEQ458835:GEX458835 GOM458835:GOT458835 GYI458835:GYP458835 HIE458835:HIL458835 HSA458835:HSH458835 IBW458835:ICD458835 ILS458835:ILZ458835 IVO458835:IVV458835 JFK458835:JFR458835 JPG458835:JPN458835 JZC458835:JZJ458835 KIY458835:KJF458835 KSU458835:KTB458835 LCQ458835:LCX458835 LMM458835:LMT458835 LWI458835:LWP458835 MGE458835:MGL458835 MQA458835:MQH458835 MZW458835:NAD458835 NJS458835:NJZ458835 NTO458835:NTV458835 ODK458835:ODR458835 ONG458835:ONN458835 OXC458835:OXJ458835 PGY458835:PHF458835 PQU458835:PRB458835 QAQ458835:QAX458835 QKM458835:QKT458835 QUI458835:QUP458835 REE458835:REL458835 ROA458835:ROH458835 RXW458835:RYD458835 SHS458835:SHZ458835 SRO458835:SRV458835 TBK458835:TBR458835 TLG458835:TLN458835 TVC458835:TVJ458835 UEY458835:UFF458835 UOU458835:UPB458835 UYQ458835:UYX458835 VIM458835:VIT458835 VSI458835:VSP458835 WCE458835:WCL458835 WMA458835:WMH458835 WVW458835:WWD458835 JK524371:JR524371 TG524371:TN524371 ADC524371:ADJ524371 AMY524371:ANF524371 AWU524371:AXB524371 BGQ524371:BGX524371 BQM524371:BQT524371 CAI524371:CAP524371 CKE524371:CKL524371 CUA524371:CUH524371 DDW524371:DED524371 DNS524371:DNZ524371 DXO524371:DXV524371 EHK524371:EHR524371 ERG524371:ERN524371 FBC524371:FBJ524371 FKY524371:FLF524371 FUU524371:FVB524371 GEQ524371:GEX524371 GOM524371:GOT524371 GYI524371:GYP524371 HIE524371:HIL524371 HSA524371:HSH524371 IBW524371:ICD524371 ILS524371:ILZ524371 IVO524371:IVV524371 JFK524371:JFR524371 JPG524371:JPN524371 JZC524371:JZJ524371 KIY524371:KJF524371 KSU524371:KTB524371 LCQ524371:LCX524371 LMM524371:LMT524371 LWI524371:LWP524371 MGE524371:MGL524371 MQA524371:MQH524371 MZW524371:NAD524371 NJS524371:NJZ524371 NTO524371:NTV524371 ODK524371:ODR524371 ONG524371:ONN524371 OXC524371:OXJ524371 PGY524371:PHF524371 PQU524371:PRB524371 QAQ524371:QAX524371 QKM524371:QKT524371 QUI524371:QUP524371 REE524371:REL524371 ROA524371:ROH524371 RXW524371:RYD524371 SHS524371:SHZ524371 SRO524371:SRV524371 TBK524371:TBR524371 TLG524371:TLN524371 TVC524371:TVJ524371 UEY524371:UFF524371 UOU524371:UPB524371 UYQ524371:UYX524371 VIM524371:VIT524371 VSI524371:VSP524371 WCE524371:WCL524371 WMA524371:WMH524371 WVW524371:WWD524371 JK589907:JR589907 TG589907:TN589907 ADC589907:ADJ589907 AMY589907:ANF589907 AWU589907:AXB589907 BGQ589907:BGX589907 BQM589907:BQT589907 CAI589907:CAP589907 CKE589907:CKL589907 CUA589907:CUH589907 DDW589907:DED589907 DNS589907:DNZ589907 DXO589907:DXV589907 EHK589907:EHR589907 ERG589907:ERN589907 FBC589907:FBJ589907 FKY589907:FLF589907 FUU589907:FVB589907 GEQ589907:GEX589907 GOM589907:GOT589907 GYI589907:GYP589907 HIE589907:HIL589907 HSA589907:HSH589907 IBW589907:ICD589907 ILS589907:ILZ589907 IVO589907:IVV589907 JFK589907:JFR589907 JPG589907:JPN589907 JZC589907:JZJ589907 KIY589907:KJF589907 KSU589907:KTB589907 LCQ589907:LCX589907 LMM589907:LMT589907 LWI589907:LWP589907 MGE589907:MGL589907 MQA589907:MQH589907 MZW589907:NAD589907 NJS589907:NJZ589907 NTO589907:NTV589907 ODK589907:ODR589907 ONG589907:ONN589907 OXC589907:OXJ589907 PGY589907:PHF589907 PQU589907:PRB589907 QAQ589907:QAX589907 QKM589907:QKT589907 QUI589907:QUP589907 REE589907:REL589907 ROA589907:ROH589907 RXW589907:RYD589907 SHS589907:SHZ589907 SRO589907:SRV589907 TBK589907:TBR589907 TLG589907:TLN589907 TVC589907:TVJ589907 UEY589907:UFF589907 UOU589907:UPB589907 UYQ589907:UYX589907 VIM589907:VIT589907 VSI589907:VSP589907 WCE589907:WCL589907 WMA589907:WMH589907 WVW589907:WWD589907 JK655443:JR655443 TG655443:TN655443 ADC655443:ADJ655443 AMY655443:ANF655443 AWU655443:AXB655443 BGQ655443:BGX655443 BQM655443:BQT655443 CAI655443:CAP655443 CKE655443:CKL655443 CUA655443:CUH655443 DDW655443:DED655443 DNS655443:DNZ655443 DXO655443:DXV655443 EHK655443:EHR655443 ERG655443:ERN655443 FBC655443:FBJ655443 FKY655443:FLF655443 FUU655443:FVB655443 GEQ655443:GEX655443 GOM655443:GOT655443 GYI655443:GYP655443 HIE655443:HIL655443 HSA655443:HSH655443 IBW655443:ICD655443 ILS655443:ILZ655443 IVO655443:IVV655443 JFK655443:JFR655443 JPG655443:JPN655443 JZC655443:JZJ655443 KIY655443:KJF655443 KSU655443:KTB655443 LCQ655443:LCX655443 LMM655443:LMT655443 LWI655443:LWP655443 MGE655443:MGL655443 MQA655443:MQH655443 MZW655443:NAD655443 NJS655443:NJZ655443 NTO655443:NTV655443 ODK655443:ODR655443 ONG655443:ONN655443 OXC655443:OXJ655443 PGY655443:PHF655443 PQU655443:PRB655443 QAQ655443:QAX655443 QKM655443:QKT655443 QUI655443:QUP655443 REE655443:REL655443 ROA655443:ROH655443 RXW655443:RYD655443 SHS655443:SHZ655443 SRO655443:SRV655443 TBK655443:TBR655443 TLG655443:TLN655443 TVC655443:TVJ655443 UEY655443:UFF655443 UOU655443:UPB655443 UYQ655443:UYX655443 VIM655443:VIT655443 VSI655443:VSP655443 WCE655443:WCL655443 WMA655443:WMH655443 WVW655443:WWD655443 JK720979:JR720979 TG720979:TN720979 ADC720979:ADJ720979 AMY720979:ANF720979 AWU720979:AXB720979 BGQ720979:BGX720979 BQM720979:BQT720979 CAI720979:CAP720979 CKE720979:CKL720979 CUA720979:CUH720979 DDW720979:DED720979 DNS720979:DNZ720979 DXO720979:DXV720979 EHK720979:EHR720979 ERG720979:ERN720979 FBC720979:FBJ720979 FKY720979:FLF720979 FUU720979:FVB720979 GEQ720979:GEX720979 GOM720979:GOT720979 GYI720979:GYP720979 HIE720979:HIL720979 HSA720979:HSH720979 IBW720979:ICD720979 ILS720979:ILZ720979 IVO720979:IVV720979 JFK720979:JFR720979 JPG720979:JPN720979 JZC720979:JZJ720979 KIY720979:KJF720979 KSU720979:KTB720979 LCQ720979:LCX720979 LMM720979:LMT720979 LWI720979:LWP720979 MGE720979:MGL720979 MQA720979:MQH720979 MZW720979:NAD720979 NJS720979:NJZ720979 NTO720979:NTV720979 ODK720979:ODR720979 ONG720979:ONN720979 OXC720979:OXJ720979 PGY720979:PHF720979 PQU720979:PRB720979 QAQ720979:QAX720979 QKM720979:QKT720979 QUI720979:QUP720979 REE720979:REL720979 ROA720979:ROH720979 RXW720979:RYD720979 SHS720979:SHZ720979 SRO720979:SRV720979 TBK720979:TBR720979 TLG720979:TLN720979 TVC720979:TVJ720979 UEY720979:UFF720979 UOU720979:UPB720979 UYQ720979:UYX720979 VIM720979:VIT720979 VSI720979:VSP720979 WCE720979:WCL720979 WMA720979:WMH720979 WVW720979:WWD720979 JK786515:JR786515 TG786515:TN786515 ADC786515:ADJ786515 AMY786515:ANF786515 AWU786515:AXB786515 BGQ786515:BGX786515 BQM786515:BQT786515 CAI786515:CAP786515 CKE786515:CKL786515 CUA786515:CUH786515 DDW786515:DED786515 DNS786515:DNZ786515 DXO786515:DXV786515 EHK786515:EHR786515 ERG786515:ERN786515 FBC786515:FBJ786515 FKY786515:FLF786515 FUU786515:FVB786515 GEQ786515:GEX786515 GOM786515:GOT786515 GYI786515:GYP786515 HIE786515:HIL786515 HSA786515:HSH786515 IBW786515:ICD786515 ILS786515:ILZ786515 IVO786515:IVV786515 JFK786515:JFR786515 JPG786515:JPN786515 JZC786515:JZJ786515 KIY786515:KJF786515 KSU786515:KTB786515 LCQ786515:LCX786515 LMM786515:LMT786515 LWI786515:LWP786515 MGE786515:MGL786515 MQA786515:MQH786515 MZW786515:NAD786515 NJS786515:NJZ786515 NTO786515:NTV786515 ODK786515:ODR786515 ONG786515:ONN786515 OXC786515:OXJ786515 PGY786515:PHF786515 PQU786515:PRB786515 QAQ786515:QAX786515 QKM786515:QKT786515 QUI786515:QUP786515 REE786515:REL786515 ROA786515:ROH786515 RXW786515:RYD786515 SHS786515:SHZ786515 SRO786515:SRV786515 TBK786515:TBR786515 TLG786515:TLN786515 TVC786515:TVJ786515 UEY786515:UFF786515 UOU786515:UPB786515 UYQ786515:UYX786515 VIM786515:VIT786515 VSI786515:VSP786515 WCE786515:WCL786515 WMA786515:WMH786515 WVW786515:WWD786515 JK852051:JR852051 TG852051:TN852051 ADC852051:ADJ852051 AMY852051:ANF852051 AWU852051:AXB852051 BGQ852051:BGX852051 BQM852051:BQT852051 CAI852051:CAP852051 CKE852051:CKL852051 CUA852051:CUH852051 DDW852051:DED852051 DNS852051:DNZ852051 DXO852051:DXV852051 EHK852051:EHR852051 ERG852051:ERN852051 FBC852051:FBJ852051 FKY852051:FLF852051 FUU852051:FVB852051 GEQ852051:GEX852051 GOM852051:GOT852051 GYI852051:GYP852051 HIE852051:HIL852051 HSA852051:HSH852051 IBW852051:ICD852051 ILS852051:ILZ852051 IVO852051:IVV852051 JFK852051:JFR852051 JPG852051:JPN852051 JZC852051:JZJ852051 KIY852051:KJF852051 KSU852051:KTB852051 LCQ852051:LCX852051 LMM852051:LMT852051 LWI852051:LWP852051 MGE852051:MGL852051 MQA852051:MQH852051 MZW852051:NAD852051 NJS852051:NJZ852051 NTO852051:NTV852051 ODK852051:ODR852051 ONG852051:ONN852051 OXC852051:OXJ852051 PGY852051:PHF852051 PQU852051:PRB852051 QAQ852051:QAX852051 QKM852051:QKT852051 QUI852051:QUP852051 REE852051:REL852051 ROA852051:ROH852051 RXW852051:RYD852051 SHS852051:SHZ852051 SRO852051:SRV852051 TBK852051:TBR852051 TLG852051:TLN852051 TVC852051:TVJ852051 UEY852051:UFF852051 UOU852051:UPB852051 UYQ852051:UYX852051 VIM852051:VIT852051 VSI852051:VSP852051 WCE852051:WCL852051 WMA852051:WMH852051 WVW852051:WWD852051 JK917587:JR917587 TG917587:TN917587 ADC917587:ADJ917587 AMY917587:ANF917587 AWU917587:AXB917587 BGQ917587:BGX917587 BQM917587:BQT917587 CAI917587:CAP917587 CKE917587:CKL917587 CUA917587:CUH917587 DDW917587:DED917587 DNS917587:DNZ917587 DXO917587:DXV917587 EHK917587:EHR917587 ERG917587:ERN917587 FBC917587:FBJ917587 FKY917587:FLF917587 FUU917587:FVB917587 GEQ917587:GEX917587 GOM917587:GOT917587 GYI917587:GYP917587 HIE917587:HIL917587 HSA917587:HSH917587 IBW917587:ICD917587 ILS917587:ILZ917587 IVO917587:IVV917587 JFK917587:JFR917587 JPG917587:JPN917587 JZC917587:JZJ917587 KIY917587:KJF917587 KSU917587:KTB917587 LCQ917587:LCX917587 LMM917587:LMT917587 LWI917587:LWP917587 MGE917587:MGL917587 MQA917587:MQH917587 MZW917587:NAD917587 NJS917587:NJZ917587 NTO917587:NTV917587 ODK917587:ODR917587 ONG917587:ONN917587 OXC917587:OXJ917587 PGY917587:PHF917587 PQU917587:PRB917587 QAQ917587:QAX917587 QKM917587:QKT917587 QUI917587:QUP917587 REE917587:REL917587 ROA917587:ROH917587 RXW917587:RYD917587 SHS917587:SHZ917587 SRO917587:SRV917587 TBK917587:TBR917587 TLG917587:TLN917587 TVC917587:TVJ917587 UEY917587:UFF917587 UOU917587:UPB917587 UYQ917587:UYX917587 VIM917587:VIT917587 VSI917587:VSP917587 WCE917587:WCL917587 WMA917587:WMH917587 WVW917587:WWD917587 WVW983123:WWD983123 JK983123:JR983123 TG983123:TN983123 ADC983123:ADJ983123 AMY983123:ANF983123 AWU983123:AXB983123 BGQ983123:BGX983123 BQM983123:BQT983123 CAI983123:CAP983123 CKE983123:CKL983123 CUA983123:CUH983123 DDW983123:DED983123 DNS983123:DNZ983123 DXO983123:DXV983123 EHK983123:EHR983123 ERG983123:ERN983123 FBC983123:FBJ983123 FKY983123:FLF983123 FUU983123:FVB983123 GEQ983123:GEX983123 GOM983123:GOT983123 GYI983123:GYP983123 HIE983123:HIL983123 HSA983123:HSH983123 IBW983123:ICD983123 ILS983123:ILZ983123 IVO983123:IVV983123 JFK983123:JFR983123 JPG983123:JPN983123 JZC983123:JZJ983123 KIY983123:KJF983123 KSU983123:KTB983123 LCQ983123:LCX983123 LMM983123:LMT983123 LWI983123:LWP983123 MGE983123:MGL983123 MQA983123:MQH983123 MZW983123:NAD983123 NJS983123:NJZ983123 NTO983123:NTV983123 ODK983123:ODR983123 ONG983123:ONN983123 OXC983123:OXJ983123 PGY983123:PHF983123 PQU983123:PRB983123 QAQ983123:QAX983123 QKM983123:QKT983123 QUI983123:QUP983123 REE983123:REL983123 ROA983123:ROH983123 RXW983123:RYD983123 SHS983123:SHZ983123 SRO983123:SRV983123 TBK983123:TBR983123 TLG983123:TLN983123 TVC983123:TVJ983123 UEY983123:UFF983123 UOU983123:UPB983123 UYQ983123:UYX983123 VIM983123:VIT983123 VSI983123:VSP983123 WCE983123:WCL983123 WMA983123:WMH983123 O983123:V983123 O65619:V65619 O131155:V131155 O196691:V196691 O262227:V262227 O327763:V327763 O393299:V393299 O458835:V458835 O524371:V524371 O589907:V589907 O655443:V655443 O720979:V720979 O786515:V786515 O852051:V852051 O917587:V917587 WCE53:WCL53 VSI53:VSP53 UYQ53:UYX53 VIM53:VIT53 UEY53:UFF53 WVW53:WWD53 WMA53:WMH53 UOU53:UPB53 JK53:JR53 TG53:TN53 ADC53:ADJ53 AMY53:ANF53 AWU53:AXB53 BGQ53:BGX53 BQM53:BQT53 CAI53:CAP53 CKE53:CKL53 CUA53:CUH53 DDW53:DED53 DNS53:DNZ53 DXO53:DXV53 EHK53:EHR53 ERG53:ERN53 FBC53:FBJ53 FKY53:FLF53 FUU53:FVB53 GEQ53:GEX53 GOM53:GOT53 GYI53:GYP53 HIE53:HIL53 HSA53:HSH53 IBW53:ICD53 ILS53:ILZ53 IVO53:IVV53 JFK53:JFR53 JPG53:JPN53 JZC53:JZJ53 KIY53:KJF53 KSU53:KTB53 LCQ53:LCX53 LMM53:LMT53 LWI53:LWP53 MGE53:MGL53 MQA53:MQH53 MZW53:NAD53 NJS53:NJZ53 NTO53:NTV53 ODK53:ODR53 ONG53:ONN53 OXC53:OXJ53 PGY53:PHF53 PQU53:PRB53 QAQ53:QAX53 QKM53:QKT53 QUI53:QUP53 REE53:REL53 ROA53:ROH53 RXW53:RYD53 SHS53:SHZ53 SRO53:SRV53 TBK53:TBR53 TLG53:TLN53 TVC53:TVJ53 WCE75:WCL75 VSI75:VSP75 UYQ75:UYX75 VIM75:VIT75 UEY75:UFF75 WVW75:WWD75 WMA75:WMH75 UOU75:UPB75 JK75:JR75 TG75:TN75 ADC75:ADJ75 AMY75:ANF75 AWU75:AXB75 BGQ75:BGX75 BQM75:BQT75 CAI75:CAP75 CKE75:CKL75 CUA75:CUH75 DDW75:DED75 DNS75:DNZ75 DXO75:DXV75 EHK75:EHR75 ERG75:ERN75 FBC75:FBJ75 FKY75:FLF75 FUU75:FVB75 GEQ75:GEX75 GOM75:GOT75 GYI75:GYP75 HIE75:HIL75 HSA75:HSH75 IBW75:ICD75 ILS75:ILZ75 IVO75:IVV75 JFK75:JFR75 JPG75:JPN75 JZC75:JZJ75 KIY75:KJF75 KSU75:KTB75 LCQ75:LCX75 LMM75:LMT75 LWI75:LWP75 MGE75:MGL75 MQA75:MQH75 MZW75:NAD75 NJS75:NJZ75 NTO75:NTV75 ODK75:ODR75 ONG75:ONN75 OXC75:OXJ75 PGY75:PHF75 PQU75:PRB75 QAQ75:QAX75 QKM75:QKT75 QUI75:QUP75 REE75:REL75 ROA75:ROH75 RXW75:RYD75 SHS75:SHZ75 SRO75:SRV75 TBK75:TBR75 TLG75:TLN75 TVC75:TVJ75 WCE27:WCL27 VSI27:VSP27 UYQ27:UYX27 VIM27:VIT27 UEY27:UFF27 WVW27:WWD27 WMA27:WMH27 UOU27:UPB27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WCE57:WCL57 VSI57:VSP57 UYQ57:UYX57 VIM57:VIT57 UEY57:UFF57 WVW57:WWD57 WMA57:WMH57 UOU57:UPB57 JK57:JR57 TG57:TN57 ADC57:ADJ57 AMY57:ANF57 AWU57:AXB57 BGQ57:BGX57 BQM57:BQT57 CAI57:CAP57 CKE57:CKL57 CUA57:CUH57 DDW57:DED57 DNS57:DNZ57 DXO57:DXV57 EHK57:EHR57 ERG57:ERN57 FBC57:FBJ57 FKY57:FLF57 FUU57:FVB57 GEQ57:GEX57 GOM57:GOT57 GYI57:GYP57 HIE57:HIL57 HSA57:HSH57 IBW57:ICD57 ILS57:ILZ57 IVO57:IVV57 JFK57:JFR57 JPG57:JPN57 JZC57:JZJ57 KIY57:KJF57 KSU57:KTB57 LCQ57:LCX57 LMM57:LMT57 LWI57:LWP57 MGE57:MGL57 MQA57:MQH57 MZW57:NAD57 NJS57:NJZ57 NTO57:NTV57 ODK57:ODR57 ONG57:ONN57 OXC57:OXJ57 PGY57:PHF57 PQU57:PRB57 QAQ57:QAX57 QKM57:QKT57 QUI57:QUP57 REE57:REL57 ROA57:ROH57 RXW57:RYD57 SHS57:SHZ57 SRO57:SRV57 TBK57:TBR57 TLG57:TLN57 TVC57:TVJ57 WCE61:WCL61 VSI61:VSP61 UYQ61:UYX61 VIM61:VIT61 UEY61:UFF61 WVW61:WWD61 WMA61:WMH61 UOU61:UPB61 JK61:JR61 TG61:TN61 ADC61:ADJ61 AMY61:ANF61 AWU61:AXB61 BGQ61:BGX61 BQM61:BQT61 CAI61:CAP61 CKE61:CKL61 CUA61:CUH61 DDW61:DED61 DNS61:DNZ61 DXO61:DXV61 EHK61:EHR61 ERG61:ERN61 FBC61:FBJ61 FKY61:FLF61 FUU61:FVB61 GEQ61:GEX61 GOM61:GOT61 GYI61:GYP61 HIE61:HIL61 HSA61:HSH61 IBW61:ICD61 ILS61:ILZ61 IVO61:IVV61 JFK61:JFR61 JPG61:JPN61 JZC61:JZJ61 KIY61:KJF61 KSU61:KTB61 LCQ61:LCX61 LMM61:LMT61 LWI61:LWP61 MGE61:MGL61 MQA61:MQH61 MZW61:NAD61 NJS61:NJZ61 NTO61:NTV61 ODK61:ODR61 ONG61:ONN61 OXC61:OXJ61 PGY61:PHF61 PQU61:PRB61 QAQ61:QAX61 QKM61:QKT61 QUI61:QUP61 REE61:REL61 ROA61:ROH61 RXW61:RYD61 SHS61:SHZ61 SRO61:SRV61 TBK61:TBR61 TLG61:TLN61 TVC61:TVJ61 WCE65:WCL65 VSI65:VSP65 UYQ65:UYX65 VIM65:VIT65 UEY65:UFF65 WVW65:WWD65 WMA65:WMH65 UOU65:UPB65 JK65:JR65 TG65:TN65 ADC65:ADJ65 AMY65:ANF65 AWU65:AXB65 BGQ65:BGX65 BQM65:BQT65 CAI65:CAP65 CKE65:CKL65 CUA65:CUH65 DDW65:DED65 DNS65:DNZ65 DXO65:DXV65 EHK65:EHR65 ERG65:ERN65 FBC65:FBJ65 FKY65:FLF65 FUU65:FVB65 GEQ65:GEX65 GOM65:GOT65 GYI65:GYP65 HIE65:HIL65 HSA65:HSH65 IBW65:ICD65 ILS65:ILZ65 IVO65:IVV65 JFK65:JFR65 JPG65:JPN65 JZC65:JZJ65 KIY65:KJF65 KSU65:KTB65 LCQ65:LCX65 LMM65:LMT65 LWI65:LWP65 MGE65:MGL65 MQA65:MQH65 MZW65:NAD65 NJS65:NJZ65 NTO65:NTV65 ODK65:ODR65 ONG65:ONN65 OXC65:OXJ65 PGY65:PHF65 PQU65:PRB65 QAQ65:QAX65 QKM65:QKT65 QUI65:QUP65 REE65:REL65 ROA65:ROH65 RXW65:RYD65 SHS65:SHZ65 SRO65:SRV65 TBK65:TBR65 TLG65:TLN65 TVC65:TVJ65 WCE79:WCL79 VSI79:VSP79 UYQ79:UYX79 VIM79:VIT79 UEY79:UFF79 WVW79:WWD79 WMA79:WMH79 UOU79:UPB79 JK79:JR79 TG79:TN79 ADC79:ADJ79 AMY79:ANF79 AWU79:AXB79 BGQ79:BGX79 BQM79:BQT79 CAI79:CAP79 CKE79:CKL79 CUA79:CUH79 DDW79:DED79 DNS79:DNZ79 DXO79:DXV79 EHK79:EHR79 ERG79:ERN79 FBC79:FBJ79 FKY79:FLF79 FUU79:FVB79 GEQ79:GEX79 GOM79:GOT79 GYI79:GYP79 HIE79:HIL79 HSA79:HSH79 IBW79:ICD79 ILS79:ILZ79 IVO79:IVV79 JFK79:JFR79 JPG79:JPN79 JZC79:JZJ79 KIY79:KJF79 KSU79:KTB79 LCQ79:LCX79 LMM79:LMT79 LWI79:LWP79 MGE79:MGL79 MQA79:MQH79 MZW79:NAD79 NJS79:NJZ79 NTO79:NTV79 ODK79:ODR79 ONG79:ONN79 OXC79:OXJ79 PGY79:PHF79 PQU79:PRB79 QAQ79:QAX79 QKM79:QKT79 QUI79:QUP79 REE79:REL79 ROA79:ROH79 RXW79:RYD79 SHS79:SHZ79 SRO79:SRV79 TBK79:TBR79 TLG79:TLN79 TVC79:TVJ79 WCE83:WCL83 VSI83:VSP83 UYQ83:UYX83 VIM83:VIT83 UEY83:UFF83 WVW83:WWD83 WMA83:WMH83 UOU83:UPB83 JK83:JR83 TG83:TN83 ADC83:ADJ83 AMY83:ANF83 AWU83:AXB83 BGQ83:BGX83 BQM83:BQT83 CAI83:CAP83 CKE83:CKL83 CUA83:CUH83 DDW83:DED83 DNS83:DNZ83 DXO83:DXV83 EHK83:EHR83 ERG83:ERN83 FBC83:FBJ83 FKY83:FLF83 FUU83:FVB83 GEQ83:GEX83 GOM83:GOT83 GYI83:GYP83 HIE83:HIL83 HSA83:HSH83 IBW83:ICD83 ILS83:ILZ83 IVO83:IVV83 JFK83:JFR83 JPG83:JPN83 JZC83:JZJ83 KIY83:KJF83 KSU83:KTB83 LCQ83:LCX83 LMM83:LMT83 LWI83:LWP83 MGE83:MGL83 MQA83:MQH83 MZW83:NAD83 NJS83:NJZ83 NTO83:NTV83 ODK83:ODR83 ONG83:ONN83 OXC83:OXJ83 PGY83:PHF83 PQU83:PRB83 QAQ83:QAX83 QKM83:QKT83 QUI83:QUP83 REE83:REL83 ROA83:ROH83 RXW83:RYD83 SHS83:SHZ83 SRO83:SRV83 TBK83:TBR83 TLG83:TLN83 TVC83:TVJ83 WCE87:WCL87 VSI87:VSP87 UYQ87:UYX87 VIM87:VIT87 UEY87:UFF87 WVW87:WWD87 WMA87:WMH87 UOU87:UPB87 JK87:JR87 TG87:TN87 ADC87:ADJ87 AMY87:ANF87 AWU87:AXB87 BGQ87:BGX87 BQM87:BQT87 CAI87:CAP87 CKE87:CKL87 CUA87:CUH87 DDW87:DED87 DNS87:DNZ87 DXO87:DXV87 EHK87:EHR87 ERG87:ERN87 FBC87:FBJ87 FKY87:FLF87 FUU87:FVB87 GEQ87:GEX87 GOM87:GOT87 GYI87:GYP87 HIE87:HIL87 HSA87:HSH87 IBW87:ICD87 ILS87:ILZ87 IVO87:IVV87 JFK87:JFR87 JPG87:JPN87 JZC87:JZJ87 KIY87:KJF87 KSU87:KTB87 LCQ87:LCX87 LMM87:LMT87 LWI87:LWP87 MGE87:MGL87 MQA87:MQH87 MZW87:NAD87 NJS87:NJZ87 NTO87:NTV87 ODK87:ODR87 ONG87:ONN87 OXC87:OXJ87 PGY87:PHF87 PQU87:PRB87 QAQ87:QAX87 QKM87:QKT87 QUI87:QUP87 REE87:REL87 ROA87:ROH87 RXW87:RYD87 SHS87:SHZ87 SRO87:SRV87 TBK87:TBR87 TLG87:TLN87 TVC87:TVJ87 WCE31:WCL31 VSI31:VSP31 UYQ31:UYX31 VIM31:VIT31 UEY31:UFF31 WVW31:WWD31 WMA31:WMH31 UOU31:UPB31 JK31:JR31 TG31:TN31 ADC31:ADJ31 AMY31:ANF31 AWU31:AXB31 BGQ31:BGX31 BQM31:BQT31 CAI31:CAP31 CKE31:CKL31 CUA31:CUH31 DDW31:DED31 DNS31:DNZ31 DXO31:DXV31 EHK31:EHR31 ERG31:ERN31 FBC31:FBJ31 FKY31:FLF31 FUU31:FVB31 GEQ31:GEX31 GOM31:GOT31 GYI31:GYP31 HIE31:HIL31 HSA31:HSH31 IBW31:ICD31 ILS31:ILZ31 IVO31:IVV31 JFK31:JFR31 JPG31:JPN31 JZC31:JZJ31 KIY31:KJF31 KSU31:KTB31 LCQ31:LCX31 LMM31:LMT31 LWI31:LWP31 MGE31:MGL31 MQA31:MQH31 MZW31:NAD31 NJS31:NJZ31 NTO31:NTV31 ODK31:ODR31 ONG31:ONN31 OXC31:OXJ31 PGY31:PHF31 PQU31:PRB31 QAQ31:QAX31 QKM31:QKT31 QUI31:QUP31 REE31:REL31 ROA31:ROH31 RXW31:RYD31 SHS31:SHZ31 SRO31:SRV31 TBK31:TBR31 TLG31:TLN31 TVC31:TVJ31 WCE35:WCL35 VSI35:VSP35 UYQ35:UYX35 VIM35:VIT35 UEY35:UFF35 WVW35:WWD35 WMA35:WMH35 UOU35:UPB35 JK35:JR35 TG35:TN35 ADC35:ADJ35 AMY35:ANF35 AWU35:AXB35 BGQ35:BGX35 BQM35:BQT35 CAI35:CAP35 CKE35:CKL35 CUA35:CUH35 DDW35:DED35 DNS35:DNZ35 DXO35:DXV35 EHK35:EHR35 ERG35:ERN35 FBC35:FBJ35 FKY35:FLF35 FUU35:FVB35 GEQ35:GEX35 GOM35:GOT35 GYI35:GYP35 HIE35:HIL35 HSA35:HSH35 IBW35:ICD35 ILS35:ILZ35 IVO35:IVV35 JFK35:JFR35 JPG35:JPN35 JZC35:JZJ35 KIY35:KJF35 KSU35:KTB35 LCQ35:LCX35 LMM35:LMT35 LWI35:LWP35 MGE35:MGL35 MQA35:MQH35 MZW35:NAD35 NJS35:NJZ35 NTO35:NTV35 ODK35:ODR35 ONG35:ONN35 OXC35:OXJ35 PGY35:PHF35 PQU35:PRB35 QAQ35:QAX35 QKM35:QKT35 QUI35:QUP35 REE35:REL35 ROA35:ROH35 RXW35:RYD35 SHS35:SHZ35 SRO35:SRV35 TBK35:TBR35 TLG35:TLN35 TVC35:TVJ35 WCE39:WCL39 VSI39:VSP39 UYQ39:UYX39 VIM39:VIT39 UEY39:UFF39 WVW39:WWD39 WMA39:WMH39 UOU39:UPB39 JK39:JR39 TG39:TN39 ADC39:ADJ39 AMY39:ANF39 AWU39:AXB39 BGQ39:BGX39 BQM39:BQT39 CAI39:CAP39 CKE39:CKL39 CUA39:CUH39 DDW39:DED39 DNS39:DNZ39 DXO39:DXV39 EHK39:EHR39 ERG39:ERN39 FBC39:FBJ39 FKY39:FLF39 FUU39:FVB39 GEQ39:GEX39 GOM39:GOT39 GYI39:GYP39 HIE39:HIL39 HSA39:HSH39 IBW39:ICD39 ILS39:ILZ39 IVO39:IVV39 JFK39:JFR39 JPG39:JPN39 JZC39:JZJ39 KIY39:KJF39 KSU39:KTB39 LCQ39:LCX39 LMM39:LMT39 LWI39:LWP39 MGE39:MGL39 MQA39:MQH39 MZW39:NAD39 NJS39:NJZ39 NTO39:NTV39 ODK39:ODR39 ONG39:ONN39 OXC39:OXJ39 PGY39:PHF39 PQU39:PRB39 QAQ39:QAX39 QKM39:QKT39 QUI39:QUP39 REE39:REL39 ROA39:ROH39 RXW39:RYD39 SHS39:SHZ39 SRO39:SRV39 TBK39:TBR39 TLG39:TLN39 TVC39:TVJ39 WCE43:WCL43 VSI43:VSP43 UYQ43:UYX43 VIM43:VIT43 UEY43:UFF43 WVW43:WWD43 WMA43:WMH43 UOU43:UPB43 JK43:JR43 TG43:TN43 ADC43:ADJ43 AMY43:ANF43 AWU43:AXB43 BGQ43:BGX43 BQM43:BQT43 CAI43:CAP43 CKE43:CKL43 CUA43:CUH43 DDW43:DED43 DNS43:DNZ43 DXO43:DXV43 EHK43:EHR43 ERG43:ERN43 FBC43:FBJ43 FKY43:FLF43 FUU43:FVB43 GEQ43:GEX43 GOM43:GOT43 GYI43:GYP43 HIE43:HIL43 HSA43:HSH43 IBW43:ICD43 ILS43:ILZ43 IVO43:IVV43 JFK43:JFR43 JPG43:JPN43 JZC43:JZJ43 KIY43:KJF43 KSU43:KTB43 LCQ43:LCX43 LMM43:LMT43 LWI43:LWP43 MGE43:MGL43 MQA43:MQH43 MZW43:NAD43 NJS43:NJZ43 NTO43:NTV43 ODK43:ODR43 ONG43:ONN43 OXC43:OXJ43 PGY43:PHF43 PQU43:PRB43 QAQ43:QAX43 QKM43:QKT43 QUI43:QUP43 REE43:REL43 ROA43:ROH43 RXW43:RYD43 SHS43:SHZ43 SRO43:SRV43 TBK43:TBR43 TLG43:TLN43 TVC43:TVJ43">
      <formula1>kind_of_cons</formula1>
    </dataValidation>
    <dataValidation type="textLength" operator="lessThanOrEqual" allowBlank="1" showInputMessage="1" showErrorMessage="1" errorTitle="Ошибка" error="Допускается ввод не более 900 символов!" sqref="WWE983118:WWE983125 WMI983118:WMI983125 W65614:W65621 JS65614:JS65621 TO65614:TO65621 ADK65614:ADK65621 ANG65614:ANG65621 AXC65614:AXC65621 BGY65614:BGY65621 BQU65614:BQU65621 CAQ65614:CAQ65621 CKM65614:CKM65621 CUI65614:CUI65621 DEE65614:DEE65621 DOA65614:DOA65621 DXW65614:DXW65621 EHS65614:EHS65621 ERO65614:ERO65621 FBK65614:FBK65621 FLG65614:FLG65621 FVC65614:FVC65621 GEY65614:GEY65621 GOU65614:GOU65621 GYQ65614:GYQ65621 HIM65614:HIM65621 HSI65614:HSI65621 ICE65614:ICE65621 IMA65614:IMA65621 IVW65614:IVW65621 JFS65614:JFS65621 JPO65614:JPO65621 JZK65614:JZK65621 KJG65614:KJG65621 KTC65614:KTC65621 LCY65614:LCY65621 LMU65614:LMU65621 LWQ65614:LWQ65621 MGM65614:MGM65621 MQI65614:MQI65621 NAE65614:NAE65621 NKA65614:NKA65621 NTW65614:NTW65621 ODS65614:ODS65621 ONO65614:ONO65621 OXK65614:OXK65621 PHG65614:PHG65621 PRC65614:PRC65621 QAY65614:QAY65621 QKU65614:QKU65621 QUQ65614:QUQ65621 REM65614:REM65621 ROI65614:ROI65621 RYE65614:RYE65621 SIA65614:SIA65621 SRW65614:SRW65621 TBS65614:TBS65621 TLO65614:TLO65621 TVK65614:TVK65621 UFG65614:UFG65621 UPC65614:UPC65621 UYY65614:UYY65621 VIU65614:VIU65621 VSQ65614:VSQ65621 WCM65614:WCM65621 WMI65614:WMI65621 WWE65614:WWE65621 W131150:W131157 JS131150:JS131157 TO131150:TO131157 ADK131150:ADK131157 ANG131150:ANG131157 AXC131150:AXC131157 BGY131150:BGY131157 BQU131150:BQU131157 CAQ131150:CAQ131157 CKM131150:CKM131157 CUI131150:CUI131157 DEE131150:DEE131157 DOA131150:DOA131157 DXW131150:DXW131157 EHS131150:EHS131157 ERO131150:ERO131157 FBK131150:FBK131157 FLG131150:FLG131157 FVC131150:FVC131157 GEY131150:GEY131157 GOU131150:GOU131157 GYQ131150:GYQ131157 HIM131150:HIM131157 HSI131150:HSI131157 ICE131150:ICE131157 IMA131150:IMA131157 IVW131150:IVW131157 JFS131150:JFS131157 JPO131150:JPO131157 JZK131150:JZK131157 KJG131150:KJG131157 KTC131150:KTC131157 LCY131150:LCY131157 LMU131150:LMU131157 LWQ131150:LWQ131157 MGM131150:MGM131157 MQI131150:MQI131157 NAE131150:NAE131157 NKA131150:NKA131157 NTW131150:NTW131157 ODS131150:ODS131157 ONO131150:ONO131157 OXK131150:OXK131157 PHG131150:PHG131157 PRC131150:PRC131157 QAY131150:QAY131157 QKU131150:QKU131157 QUQ131150:QUQ131157 REM131150:REM131157 ROI131150:ROI131157 RYE131150:RYE131157 SIA131150:SIA131157 SRW131150:SRW131157 TBS131150:TBS131157 TLO131150:TLO131157 TVK131150:TVK131157 UFG131150:UFG131157 UPC131150:UPC131157 UYY131150:UYY131157 VIU131150:VIU131157 VSQ131150:VSQ131157 WCM131150:WCM131157 WMI131150:WMI131157 WWE131150:WWE131157 W196686:W196693 JS196686:JS196693 TO196686:TO196693 ADK196686:ADK196693 ANG196686:ANG196693 AXC196686:AXC196693 BGY196686:BGY196693 BQU196686:BQU196693 CAQ196686:CAQ196693 CKM196686:CKM196693 CUI196686:CUI196693 DEE196686:DEE196693 DOA196686:DOA196693 DXW196686:DXW196693 EHS196686:EHS196693 ERO196686:ERO196693 FBK196686:FBK196693 FLG196686:FLG196693 FVC196686:FVC196693 GEY196686:GEY196693 GOU196686:GOU196693 GYQ196686:GYQ196693 HIM196686:HIM196693 HSI196686:HSI196693 ICE196686:ICE196693 IMA196686:IMA196693 IVW196686:IVW196693 JFS196686:JFS196693 JPO196686:JPO196693 JZK196686:JZK196693 KJG196686:KJG196693 KTC196686:KTC196693 LCY196686:LCY196693 LMU196686:LMU196693 LWQ196686:LWQ196693 MGM196686:MGM196693 MQI196686:MQI196693 NAE196686:NAE196693 NKA196686:NKA196693 NTW196686:NTW196693 ODS196686:ODS196693 ONO196686:ONO196693 OXK196686:OXK196693 PHG196686:PHG196693 PRC196686:PRC196693 QAY196686:QAY196693 QKU196686:QKU196693 QUQ196686:QUQ196693 REM196686:REM196693 ROI196686:ROI196693 RYE196686:RYE196693 SIA196686:SIA196693 SRW196686:SRW196693 TBS196686:TBS196693 TLO196686:TLO196693 TVK196686:TVK196693 UFG196686:UFG196693 UPC196686:UPC196693 UYY196686:UYY196693 VIU196686:VIU196693 VSQ196686:VSQ196693 WCM196686:WCM196693 WMI196686:WMI196693 WWE196686:WWE196693 W262222:W262229 JS262222:JS262229 TO262222:TO262229 ADK262222:ADK262229 ANG262222:ANG262229 AXC262222:AXC262229 BGY262222:BGY262229 BQU262222:BQU262229 CAQ262222:CAQ262229 CKM262222:CKM262229 CUI262222:CUI262229 DEE262222:DEE262229 DOA262222:DOA262229 DXW262222:DXW262229 EHS262222:EHS262229 ERO262222:ERO262229 FBK262222:FBK262229 FLG262222:FLG262229 FVC262222:FVC262229 GEY262222:GEY262229 GOU262222:GOU262229 GYQ262222:GYQ262229 HIM262222:HIM262229 HSI262222:HSI262229 ICE262222:ICE262229 IMA262222:IMA262229 IVW262222:IVW262229 JFS262222:JFS262229 JPO262222:JPO262229 JZK262222:JZK262229 KJG262222:KJG262229 KTC262222:KTC262229 LCY262222:LCY262229 LMU262222:LMU262229 LWQ262222:LWQ262229 MGM262222:MGM262229 MQI262222:MQI262229 NAE262222:NAE262229 NKA262222:NKA262229 NTW262222:NTW262229 ODS262222:ODS262229 ONO262222:ONO262229 OXK262222:OXK262229 PHG262222:PHG262229 PRC262222:PRC262229 QAY262222:QAY262229 QKU262222:QKU262229 QUQ262222:QUQ262229 REM262222:REM262229 ROI262222:ROI262229 RYE262222:RYE262229 SIA262222:SIA262229 SRW262222:SRW262229 TBS262222:TBS262229 TLO262222:TLO262229 TVK262222:TVK262229 UFG262222:UFG262229 UPC262222:UPC262229 UYY262222:UYY262229 VIU262222:VIU262229 VSQ262222:VSQ262229 WCM262222:WCM262229 WMI262222:WMI262229 WWE262222:WWE262229 W327758:W327765 JS327758:JS327765 TO327758:TO327765 ADK327758:ADK327765 ANG327758:ANG327765 AXC327758:AXC327765 BGY327758:BGY327765 BQU327758:BQU327765 CAQ327758:CAQ327765 CKM327758:CKM327765 CUI327758:CUI327765 DEE327758:DEE327765 DOA327758:DOA327765 DXW327758:DXW327765 EHS327758:EHS327765 ERO327758:ERO327765 FBK327758:FBK327765 FLG327758:FLG327765 FVC327758:FVC327765 GEY327758:GEY327765 GOU327758:GOU327765 GYQ327758:GYQ327765 HIM327758:HIM327765 HSI327758:HSI327765 ICE327758:ICE327765 IMA327758:IMA327765 IVW327758:IVW327765 JFS327758:JFS327765 JPO327758:JPO327765 JZK327758:JZK327765 KJG327758:KJG327765 KTC327758:KTC327765 LCY327758:LCY327765 LMU327758:LMU327765 LWQ327758:LWQ327765 MGM327758:MGM327765 MQI327758:MQI327765 NAE327758:NAE327765 NKA327758:NKA327765 NTW327758:NTW327765 ODS327758:ODS327765 ONO327758:ONO327765 OXK327758:OXK327765 PHG327758:PHG327765 PRC327758:PRC327765 QAY327758:QAY327765 QKU327758:QKU327765 QUQ327758:QUQ327765 REM327758:REM327765 ROI327758:ROI327765 RYE327758:RYE327765 SIA327758:SIA327765 SRW327758:SRW327765 TBS327758:TBS327765 TLO327758:TLO327765 TVK327758:TVK327765 UFG327758:UFG327765 UPC327758:UPC327765 UYY327758:UYY327765 VIU327758:VIU327765 VSQ327758:VSQ327765 WCM327758:WCM327765 WMI327758:WMI327765 WWE327758:WWE327765 W393294:W393301 JS393294:JS393301 TO393294:TO393301 ADK393294:ADK393301 ANG393294:ANG393301 AXC393294:AXC393301 BGY393294:BGY393301 BQU393294:BQU393301 CAQ393294:CAQ393301 CKM393294:CKM393301 CUI393294:CUI393301 DEE393294:DEE393301 DOA393294:DOA393301 DXW393294:DXW393301 EHS393294:EHS393301 ERO393294:ERO393301 FBK393294:FBK393301 FLG393294:FLG393301 FVC393294:FVC393301 GEY393294:GEY393301 GOU393294:GOU393301 GYQ393294:GYQ393301 HIM393294:HIM393301 HSI393294:HSI393301 ICE393294:ICE393301 IMA393294:IMA393301 IVW393294:IVW393301 JFS393294:JFS393301 JPO393294:JPO393301 JZK393294:JZK393301 KJG393294:KJG393301 KTC393294:KTC393301 LCY393294:LCY393301 LMU393294:LMU393301 LWQ393294:LWQ393301 MGM393294:MGM393301 MQI393294:MQI393301 NAE393294:NAE393301 NKA393294:NKA393301 NTW393294:NTW393301 ODS393294:ODS393301 ONO393294:ONO393301 OXK393294:OXK393301 PHG393294:PHG393301 PRC393294:PRC393301 QAY393294:QAY393301 QKU393294:QKU393301 QUQ393294:QUQ393301 REM393294:REM393301 ROI393294:ROI393301 RYE393294:RYE393301 SIA393294:SIA393301 SRW393294:SRW393301 TBS393294:TBS393301 TLO393294:TLO393301 TVK393294:TVK393301 UFG393294:UFG393301 UPC393294:UPC393301 UYY393294:UYY393301 VIU393294:VIU393301 VSQ393294:VSQ393301 WCM393294:WCM393301 WMI393294:WMI393301 WWE393294:WWE393301 W458830:W458837 JS458830:JS458837 TO458830:TO458837 ADK458830:ADK458837 ANG458830:ANG458837 AXC458830:AXC458837 BGY458830:BGY458837 BQU458830:BQU458837 CAQ458830:CAQ458837 CKM458830:CKM458837 CUI458830:CUI458837 DEE458830:DEE458837 DOA458830:DOA458837 DXW458830:DXW458837 EHS458830:EHS458837 ERO458830:ERO458837 FBK458830:FBK458837 FLG458830:FLG458837 FVC458830:FVC458837 GEY458830:GEY458837 GOU458830:GOU458837 GYQ458830:GYQ458837 HIM458830:HIM458837 HSI458830:HSI458837 ICE458830:ICE458837 IMA458830:IMA458837 IVW458830:IVW458837 JFS458830:JFS458837 JPO458830:JPO458837 JZK458830:JZK458837 KJG458830:KJG458837 KTC458830:KTC458837 LCY458830:LCY458837 LMU458830:LMU458837 LWQ458830:LWQ458837 MGM458830:MGM458837 MQI458830:MQI458837 NAE458830:NAE458837 NKA458830:NKA458837 NTW458830:NTW458837 ODS458830:ODS458837 ONO458830:ONO458837 OXK458830:OXK458837 PHG458830:PHG458837 PRC458830:PRC458837 QAY458830:QAY458837 QKU458830:QKU458837 QUQ458830:QUQ458837 REM458830:REM458837 ROI458830:ROI458837 RYE458830:RYE458837 SIA458830:SIA458837 SRW458830:SRW458837 TBS458830:TBS458837 TLO458830:TLO458837 TVK458830:TVK458837 UFG458830:UFG458837 UPC458830:UPC458837 UYY458830:UYY458837 VIU458830:VIU458837 VSQ458830:VSQ458837 WCM458830:WCM458837 WMI458830:WMI458837 WWE458830:WWE458837 W524366:W524373 JS524366:JS524373 TO524366:TO524373 ADK524366:ADK524373 ANG524366:ANG524373 AXC524366:AXC524373 BGY524366:BGY524373 BQU524366:BQU524373 CAQ524366:CAQ524373 CKM524366:CKM524373 CUI524366:CUI524373 DEE524366:DEE524373 DOA524366:DOA524373 DXW524366:DXW524373 EHS524366:EHS524373 ERO524366:ERO524373 FBK524366:FBK524373 FLG524366:FLG524373 FVC524366:FVC524373 GEY524366:GEY524373 GOU524366:GOU524373 GYQ524366:GYQ524373 HIM524366:HIM524373 HSI524366:HSI524373 ICE524366:ICE524373 IMA524366:IMA524373 IVW524366:IVW524373 JFS524366:JFS524373 JPO524366:JPO524373 JZK524366:JZK524373 KJG524366:KJG524373 KTC524366:KTC524373 LCY524366:LCY524373 LMU524366:LMU524373 LWQ524366:LWQ524373 MGM524366:MGM524373 MQI524366:MQI524373 NAE524366:NAE524373 NKA524366:NKA524373 NTW524366:NTW524373 ODS524366:ODS524373 ONO524366:ONO524373 OXK524366:OXK524373 PHG524366:PHG524373 PRC524366:PRC524373 QAY524366:QAY524373 QKU524366:QKU524373 QUQ524366:QUQ524373 REM524366:REM524373 ROI524366:ROI524373 RYE524366:RYE524373 SIA524366:SIA524373 SRW524366:SRW524373 TBS524366:TBS524373 TLO524366:TLO524373 TVK524366:TVK524373 UFG524366:UFG524373 UPC524366:UPC524373 UYY524366:UYY524373 VIU524366:VIU524373 VSQ524366:VSQ524373 WCM524366:WCM524373 WMI524366:WMI524373 WWE524366:WWE524373 W589902:W589909 JS589902:JS589909 TO589902:TO589909 ADK589902:ADK589909 ANG589902:ANG589909 AXC589902:AXC589909 BGY589902:BGY589909 BQU589902:BQU589909 CAQ589902:CAQ589909 CKM589902:CKM589909 CUI589902:CUI589909 DEE589902:DEE589909 DOA589902:DOA589909 DXW589902:DXW589909 EHS589902:EHS589909 ERO589902:ERO589909 FBK589902:FBK589909 FLG589902:FLG589909 FVC589902:FVC589909 GEY589902:GEY589909 GOU589902:GOU589909 GYQ589902:GYQ589909 HIM589902:HIM589909 HSI589902:HSI589909 ICE589902:ICE589909 IMA589902:IMA589909 IVW589902:IVW589909 JFS589902:JFS589909 JPO589902:JPO589909 JZK589902:JZK589909 KJG589902:KJG589909 KTC589902:KTC589909 LCY589902:LCY589909 LMU589902:LMU589909 LWQ589902:LWQ589909 MGM589902:MGM589909 MQI589902:MQI589909 NAE589902:NAE589909 NKA589902:NKA589909 NTW589902:NTW589909 ODS589902:ODS589909 ONO589902:ONO589909 OXK589902:OXK589909 PHG589902:PHG589909 PRC589902:PRC589909 QAY589902:QAY589909 QKU589902:QKU589909 QUQ589902:QUQ589909 REM589902:REM589909 ROI589902:ROI589909 RYE589902:RYE589909 SIA589902:SIA589909 SRW589902:SRW589909 TBS589902:TBS589909 TLO589902:TLO589909 TVK589902:TVK589909 UFG589902:UFG589909 UPC589902:UPC589909 UYY589902:UYY589909 VIU589902:VIU589909 VSQ589902:VSQ589909 WCM589902:WCM589909 WMI589902:WMI589909 WWE589902:WWE589909 W655438:W655445 JS655438:JS655445 TO655438:TO655445 ADK655438:ADK655445 ANG655438:ANG655445 AXC655438:AXC655445 BGY655438:BGY655445 BQU655438:BQU655445 CAQ655438:CAQ655445 CKM655438:CKM655445 CUI655438:CUI655445 DEE655438:DEE655445 DOA655438:DOA655445 DXW655438:DXW655445 EHS655438:EHS655445 ERO655438:ERO655445 FBK655438:FBK655445 FLG655438:FLG655445 FVC655438:FVC655445 GEY655438:GEY655445 GOU655438:GOU655445 GYQ655438:GYQ655445 HIM655438:HIM655445 HSI655438:HSI655445 ICE655438:ICE655445 IMA655438:IMA655445 IVW655438:IVW655445 JFS655438:JFS655445 JPO655438:JPO655445 JZK655438:JZK655445 KJG655438:KJG655445 KTC655438:KTC655445 LCY655438:LCY655445 LMU655438:LMU655445 LWQ655438:LWQ655445 MGM655438:MGM655445 MQI655438:MQI655445 NAE655438:NAE655445 NKA655438:NKA655445 NTW655438:NTW655445 ODS655438:ODS655445 ONO655438:ONO655445 OXK655438:OXK655445 PHG655438:PHG655445 PRC655438:PRC655445 QAY655438:QAY655445 QKU655438:QKU655445 QUQ655438:QUQ655445 REM655438:REM655445 ROI655438:ROI655445 RYE655438:RYE655445 SIA655438:SIA655445 SRW655438:SRW655445 TBS655438:TBS655445 TLO655438:TLO655445 TVK655438:TVK655445 UFG655438:UFG655445 UPC655438:UPC655445 UYY655438:UYY655445 VIU655438:VIU655445 VSQ655438:VSQ655445 WCM655438:WCM655445 WMI655438:WMI655445 WWE655438:WWE655445 W720974:W720981 JS720974:JS720981 TO720974:TO720981 ADK720974:ADK720981 ANG720974:ANG720981 AXC720974:AXC720981 BGY720974:BGY720981 BQU720974:BQU720981 CAQ720974:CAQ720981 CKM720974:CKM720981 CUI720974:CUI720981 DEE720974:DEE720981 DOA720974:DOA720981 DXW720974:DXW720981 EHS720974:EHS720981 ERO720974:ERO720981 FBK720974:FBK720981 FLG720974:FLG720981 FVC720974:FVC720981 GEY720974:GEY720981 GOU720974:GOU720981 GYQ720974:GYQ720981 HIM720974:HIM720981 HSI720974:HSI720981 ICE720974:ICE720981 IMA720974:IMA720981 IVW720974:IVW720981 JFS720974:JFS720981 JPO720974:JPO720981 JZK720974:JZK720981 KJG720974:KJG720981 KTC720974:KTC720981 LCY720974:LCY720981 LMU720974:LMU720981 LWQ720974:LWQ720981 MGM720974:MGM720981 MQI720974:MQI720981 NAE720974:NAE720981 NKA720974:NKA720981 NTW720974:NTW720981 ODS720974:ODS720981 ONO720974:ONO720981 OXK720974:OXK720981 PHG720974:PHG720981 PRC720974:PRC720981 QAY720974:QAY720981 QKU720974:QKU720981 QUQ720974:QUQ720981 REM720974:REM720981 ROI720974:ROI720981 RYE720974:RYE720981 SIA720974:SIA720981 SRW720974:SRW720981 TBS720974:TBS720981 TLO720974:TLO720981 TVK720974:TVK720981 UFG720974:UFG720981 UPC720974:UPC720981 UYY720974:UYY720981 VIU720974:VIU720981 VSQ720974:VSQ720981 WCM720974:WCM720981 WMI720974:WMI720981 WWE720974:WWE720981 W786510:W786517 JS786510:JS786517 TO786510:TO786517 ADK786510:ADK786517 ANG786510:ANG786517 AXC786510:AXC786517 BGY786510:BGY786517 BQU786510:BQU786517 CAQ786510:CAQ786517 CKM786510:CKM786517 CUI786510:CUI786517 DEE786510:DEE786517 DOA786510:DOA786517 DXW786510:DXW786517 EHS786510:EHS786517 ERO786510:ERO786517 FBK786510:FBK786517 FLG786510:FLG786517 FVC786510:FVC786517 GEY786510:GEY786517 GOU786510:GOU786517 GYQ786510:GYQ786517 HIM786510:HIM786517 HSI786510:HSI786517 ICE786510:ICE786517 IMA786510:IMA786517 IVW786510:IVW786517 JFS786510:JFS786517 JPO786510:JPO786517 JZK786510:JZK786517 KJG786510:KJG786517 KTC786510:KTC786517 LCY786510:LCY786517 LMU786510:LMU786517 LWQ786510:LWQ786517 MGM786510:MGM786517 MQI786510:MQI786517 NAE786510:NAE786517 NKA786510:NKA786517 NTW786510:NTW786517 ODS786510:ODS786517 ONO786510:ONO786517 OXK786510:OXK786517 PHG786510:PHG786517 PRC786510:PRC786517 QAY786510:QAY786517 QKU786510:QKU786517 QUQ786510:QUQ786517 REM786510:REM786517 ROI786510:ROI786517 RYE786510:RYE786517 SIA786510:SIA786517 SRW786510:SRW786517 TBS786510:TBS786517 TLO786510:TLO786517 TVK786510:TVK786517 UFG786510:UFG786517 UPC786510:UPC786517 UYY786510:UYY786517 VIU786510:VIU786517 VSQ786510:VSQ786517 WCM786510:WCM786517 WMI786510:WMI786517 WWE786510:WWE786517 W852046:W852053 JS852046:JS852053 TO852046:TO852053 ADK852046:ADK852053 ANG852046:ANG852053 AXC852046:AXC852053 BGY852046:BGY852053 BQU852046:BQU852053 CAQ852046:CAQ852053 CKM852046:CKM852053 CUI852046:CUI852053 DEE852046:DEE852053 DOA852046:DOA852053 DXW852046:DXW852053 EHS852046:EHS852053 ERO852046:ERO852053 FBK852046:FBK852053 FLG852046:FLG852053 FVC852046:FVC852053 GEY852046:GEY852053 GOU852046:GOU852053 GYQ852046:GYQ852053 HIM852046:HIM852053 HSI852046:HSI852053 ICE852046:ICE852053 IMA852046:IMA852053 IVW852046:IVW852053 JFS852046:JFS852053 JPO852046:JPO852053 JZK852046:JZK852053 KJG852046:KJG852053 KTC852046:KTC852053 LCY852046:LCY852053 LMU852046:LMU852053 LWQ852046:LWQ852053 MGM852046:MGM852053 MQI852046:MQI852053 NAE852046:NAE852053 NKA852046:NKA852053 NTW852046:NTW852053 ODS852046:ODS852053 ONO852046:ONO852053 OXK852046:OXK852053 PHG852046:PHG852053 PRC852046:PRC852053 QAY852046:QAY852053 QKU852046:QKU852053 QUQ852046:QUQ852053 REM852046:REM852053 ROI852046:ROI852053 RYE852046:RYE852053 SIA852046:SIA852053 SRW852046:SRW852053 TBS852046:TBS852053 TLO852046:TLO852053 TVK852046:TVK852053 UFG852046:UFG852053 UPC852046:UPC852053 UYY852046:UYY852053 VIU852046:VIU852053 VSQ852046:VSQ852053 WCM852046:WCM852053 WMI852046:WMI852053 WWE852046:WWE852053 W917582:W917589 JS917582:JS917589 TO917582:TO917589 ADK917582:ADK917589 ANG917582:ANG917589 AXC917582:AXC917589 BGY917582:BGY917589 BQU917582:BQU917589 CAQ917582:CAQ917589 CKM917582:CKM917589 CUI917582:CUI917589 DEE917582:DEE917589 DOA917582:DOA917589 DXW917582:DXW917589 EHS917582:EHS917589 ERO917582:ERO917589 FBK917582:FBK917589 FLG917582:FLG917589 FVC917582:FVC917589 GEY917582:GEY917589 GOU917582:GOU917589 GYQ917582:GYQ917589 HIM917582:HIM917589 HSI917582:HSI917589 ICE917582:ICE917589 IMA917582:IMA917589 IVW917582:IVW917589 JFS917582:JFS917589 JPO917582:JPO917589 JZK917582:JZK917589 KJG917582:KJG917589 KTC917582:KTC917589 LCY917582:LCY917589 LMU917582:LMU917589 LWQ917582:LWQ917589 MGM917582:MGM917589 MQI917582:MQI917589 NAE917582:NAE917589 NKA917582:NKA917589 NTW917582:NTW917589 ODS917582:ODS917589 ONO917582:ONO917589 OXK917582:OXK917589 PHG917582:PHG917589 PRC917582:PRC917589 QAY917582:QAY917589 QKU917582:QKU917589 QUQ917582:QUQ917589 REM917582:REM917589 ROI917582:ROI917589 RYE917582:RYE917589 SIA917582:SIA917589 SRW917582:SRW917589 TBS917582:TBS917589 TLO917582:TLO917589 TVK917582:TVK917589 UFG917582:UFG917589 UPC917582:UPC917589 UYY917582:UYY917589 VIU917582:VIU917589 VSQ917582:VSQ917589 WCM917582:WCM917589 WMI917582:WMI917589 WWE917582:WWE917589 W983118:W983125 JS983118:JS983125 TO983118:TO983125 ADK983118:ADK983125 ANG983118:ANG983125 AXC983118:AXC983125 BGY983118:BGY983125 BQU983118:BQU983125 CAQ983118:CAQ983125 CKM983118:CKM983125 CUI983118:CUI983125 DEE983118:DEE983125 DOA983118:DOA983125 DXW983118:DXW983125 EHS983118:EHS983125 ERO983118:ERO983125 FBK983118:FBK983125 FLG983118:FLG983125 FVC983118:FVC983125 GEY983118:GEY983125 GOU983118:GOU983125 GYQ983118:GYQ983125 HIM983118:HIM983125 HSI983118:HSI983125 ICE983118:ICE983125 IMA983118:IMA983125 IVW983118:IVW983125 JFS983118:JFS983125 JPO983118:JPO983125 JZK983118:JZK983125 KJG983118:KJG983125 KTC983118:KTC983125 LCY983118:LCY983125 LMU983118:LMU983125 LWQ983118:LWQ983125 MGM983118:MGM983125 MQI983118:MQI983125 NAE983118:NAE983125 NKA983118:NKA983125 NTW983118:NTW983125 ODS983118:ODS983125 ONO983118:ONO983125 OXK983118:OXK983125 PHG983118:PHG983125 PRC983118:PRC983125 QAY983118:QAY983125 QKU983118:QKU983125 QUQ983118:QUQ983125 REM983118:REM983125 ROI983118:ROI983125 RYE983118:RYE983125 SIA983118:SIA983125 SRW983118:SRW983125 TBS983118:TBS983125 TLO983118:TLO983125 TVK983118:TVK983125 UFG983118:UFG983125 UPC983118:UPC983125 UYY983118:UYY983125 VIU983118:VIU983125 VSQ983118:VSQ983125 WCM983118:WCM98312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E49:WWE55 WMI49:WMI55 JS49:JS55 TO49:TO55 ADK49:ADK55 ANG49:ANG55 AXC49:AXC55 BGY49:BGY55 BQU49:BQU55 CAQ49:CAQ55 CKM49:CKM55 CUI49:CUI55 DEE49:DEE55 DOA49:DOA55 DXW49:DXW55 EHS49:EHS55 ERO49:ERO55 FBK49:FBK55 FLG49:FLG55 FVC49:FVC55 GEY49:GEY55 GOU49:GOU55 GYQ49:GYQ55 HIM49:HIM55 HSI49:HSI55 ICE49:ICE55 IMA49:IMA55 IVW49:IVW55 JFS49:JFS55 JPO49:JPO55 JZK49:JZK55 KJG49:KJG55 KTC49:KTC55 LCY49:LCY55 LMU49:LMU55 LWQ49:LWQ55 MGM49:MGM55 MQI49:MQI55 NAE49:NAE55 NKA49:NKA55 NTW49:NTW55 ODS49:ODS55 ONO49:ONO55 OXK49:OXK55 PHG49:PHG55 PRC49:PRC55 QAY49:QAY55 QKU49:QKU55 QUQ49:QUQ55 REM49:REM55 ROI49:ROI55 RYE49:RYE55 SIA49:SIA55 SRW49:SRW55 TBS49:TBS55 TLO49:TLO55 TVK49:TVK55 UFG49:UFG55 UPC49:UPC55 UYY49:UYY55 VIU49:VIU55 VSQ49:VSQ55 WCM49:WCM55 WWE71:WWE77 WMI71:WMI77 JS71:JS77 TO71:TO77 ADK71:ADK77 ANG71:ANG77 AXC71:AXC77 BGY71:BGY77 BQU71:BQU77 CAQ71:CAQ77 CKM71:CKM77 CUI71:CUI77 DEE71:DEE77 DOA71:DOA77 DXW71:DXW77 EHS71:EHS77 ERO71:ERO77 FBK71:FBK77 FLG71:FLG77 FVC71:FVC77 GEY71:GEY77 GOU71:GOU77 GYQ71:GYQ77 HIM71:HIM77 HSI71:HSI77 ICE71:ICE77 IMA71:IMA77 IVW71:IVW77 JFS71:JFS77 JPO71:JPO77 JZK71:JZK77 KJG71:KJG77 KTC71:KTC77 LCY71:LCY77 LMU71:LMU77 LWQ71:LWQ77 MGM71:MGM77 MQI71:MQI77 NAE71:NAE77 NKA71:NKA77 NTW71:NTW77 ODS71:ODS77 ONO71:ONO77 OXK71:OXK77 PHG71:PHG77 PRC71:PRC77 QAY71:QAY77 QKU71:QKU77 QUQ71:QUQ77 REM71:REM77 ROI71:ROI77 RYE71:RYE77 SIA71:SIA77 SRW71:SRW77 TBS71:TBS77 TLO71:TLO77 TVK71:TVK77 UFG71:UFG77 UPC71:UPC77 UYY71:UYY77 VIU71:VIU77 VSQ71:VSQ77 WCM71:WCM77 WWE27:WWE29 WMI27:WMI29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WWE57:WWE59 WMI57:WMI59 JS57:JS59 TO57:TO59 ADK57:ADK59 ANG57:ANG59 AXC57:AXC59 BGY57:BGY59 BQU57:BQU59 CAQ57:CAQ59 CKM57:CKM59 CUI57:CUI59 DEE57:DEE59 DOA57:DOA59 DXW57:DXW59 EHS57:EHS59 ERO57:ERO59 FBK57:FBK59 FLG57:FLG59 FVC57:FVC59 GEY57:GEY59 GOU57:GOU59 GYQ57:GYQ59 HIM57:HIM59 HSI57:HSI59 ICE57:ICE59 IMA57:IMA59 IVW57:IVW59 JFS57:JFS59 JPO57:JPO59 JZK57:JZK59 KJG57:KJG59 KTC57:KTC59 LCY57:LCY59 LMU57:LMU59 LWQ57:LWQ59 MGM57:MGM59 MQI57:MQI59 NAE57:NAE59 NKA57:NKA59 NTW57:NTW59 ODS57:ODS59 ONO57:ONO59 OXK57:OXK59 PHG57:PHG59 PRC57:PRC59 QAY57:QAY59 QKU57:QKU59 QUQ57:QUQ59 REM57:REM59 ROI57:ROI59 RYE57:RYE59 SIA57:SIA59 SRW57:SRW59 TBS57:TBS59 TLO57:TLO59 TVK57:TVK59 UFG57:UFG59 UPC57:UPC59 UYY57:UYY59 VIU57:VIU59 VSQ57:VSQ59 WCM57:WCM59 WWE61:WWE63 WMI61:WMI63 JS61:JS63 TO61:TO63 ADK61:ADK63 ANG61:ANG63 AXC61:AXC63 BGY61:BGY63 BQU61:BQU63 CAQ61:CAQ63 CKM61:CKM63 CUI61:CUI63 DEE61:DEE63 DOA61:DOA63 DXW61:DXW63 EHS61:EHS63 ERO61:ERO63 FBK61:FBK63 FLG61:FLG63 FVC61:FVC63 GEY61:GEY63 GOU61:GOU63 GYQ61:GYQ63 HIM61:HIM63 HSI61:HSI63 ICE61:ICE63 IMA61:IMA63 IVW61:IVW63 JFS61:JFS63 JPO61:JPO63 JZK61:JZK63 KJG61:KJG63 KTC61:KTC63 LCY61:LCY63 LMU61:LMU63 LWQ61:LWQ63 MGM61:MGM63 MQI61:MQI63 NAE61:NAE63 NKA61:NKA63 NTW61:NTW63 ODS61:ODS63 ONO61:ONO63 OXK61:OXK63 PHG61:PHG63 PRC61:PRC63 QAY61:QAY63 QKU61:QKU63 QUQ61:QUQ63 REM61:REM63 ROI61:ROI63 RYE61:RYE63 SIA61:SIA63 SRW61:SRW63 TBS61:TBS63 TLO61:TLO63 TVK61:TVK63 UFG61:UFG63 UPC61:UPC63 UYY61:UYY63 VIU61:VIU63 VSQ61:VSQ63 WCM61:WCM63 WWE65:WWE67 WMI65:WMI67 JS65:JS67 TO65:TO67 ADK65:ADK67 ANG65:ANG67 AXC65:AXC67 BGY65:BGY67 BQU65:BQU67 CAQ65:CAQ67 CKM65:CKM67 CUI65:CUI67 DEE65:DEE67 DOA65:DOA67 DXW65:DXW67 EHS65:EHS67 ERO65:ERO67 FBK65:FBK67 FLG65:FLG67 FVC65:FVC67 GEY65:GEY67 GOU65:GOU67 GYQ65:GYQ67 HIM65:HIM67 HSI65:HSI67 ICE65:ICE67 IMA65:IMA67 IVW65:IVW67 JFS65:JFS67 JPO65:JPO67 JZK65:JZK67 KJG65:KJG67 KTC65:KTC67 LCY65:LCY67 LMU65:LMU67 LWQ65:LWQ67 MGM65:MGM67 MQI65:MQI67 NAE65:NAE67 NKA65:NKA67 NTW65:NTW67 ODS65:ODS67 ONO65:ONO67 OXK65:OXK67 PHG65:PHG67 PRC65:PRC67 QAY65:QAY67 QKU65:QKU67 QUQ65:QUQ67 REM65:REM67 ROI65:ROI67 RYE65:RYE67 SIA65:SIA67 SRW65:SRW67 TBS65:TBS67 TLO65:TLO67 TVK65:TVK67 UFG65:UFG67 UPC65:UPC67 UYY65:UYY67 VIU65:VIU67 VSQ65:VSQ67 WCM65:WCM67 WWE79:WWE81 WMI79:WMI81 JS79:JS81 TO79:TO81 ADK79:ADK81 ANG79:ANG81 AXC79:AXC81 BGY79:BGY81 BQU79:BQU81 CAQ79:CAQ81 CKM79:CKM81 CUI79:CUI81 DEE79:DEE81 DOA79:DOA81 DXW79:DXW81 EHS79:EHS81 ERO79:ERO81 FBK79:FBK81 FLG79:FLG81 FVC79:FVC81 GEY79:GEY81 GOU79:GOU81 GYQ79:GYQ81 HIM79:HIM81 HSI79:HSI81 ICE79:ICE81 IMA79:IMA81 IVW79:IVW81 JFS79:JFS81 JPO79:JPO81 JZK79:JZK81 KJG79:KJG81 KTC79:KTC81 LCY79:LCY81 LMU79:LMU81 LWQ79:LWQ81 MGM79:MGM81 MQI79:MQI81 NAE79:NAE81 NKA79:NKA81 NTW79:NTW81 ODS79:ODS81 ONO79:ONO81 OXK79:OXK81 PHG79:PHG81 PRC79:PRC81 QAY79:QAY81 QKU79:QKU81 QUQ79:QUQ81 REM79:REM81 ROI79:ROI81 RYE79:RYE81 SIA79:SIA81 SRW79:SRW81 TBS79:TBS81 TLO79:TLO81 TVK79:TVK81 UFG79:UFG81 UPC79:UPC81 UYY79:UYY81 VIU79:VIU81 VSQ79:VSQ81 WCM79:WCM81 WWE83:WWE85 WMI83:WMI85 JS83:JS85 TO83:TO85 ADK83:ADK85 ANG83:ANG85 AXC83:AXC85 BGY83:BGY85 BQU83:BQU85 CAQ83:CAQ85 CKM83:CKM85 CUI83:CUI85 DEE83:DEE85 DOA83:DOA85 DXW83:DXW85 EHS83:EHS85 ERO83:ERO85 FBK83:FBK85 FLG83:FLG85 FVC83:FVC85 GEY83:GEY85 GOU83:GOU85 GYQ83:GYQ85 HIM83:HIM85 HSI83:HSI85 ICE83:ICE85 IMA83:IMA85 IVW83:IVW85 JFS83:JFS85 JPO83:JPO85 JZK83:JZK85 KJG83:KJG85 KTC83:KTC85 LCY83:LCY85 LMU83:LMU85 LWQ83:LWQ85 MGM83:MGM85 MQI83:MQI85 NAE83:NAE85 NKA83:NKA85 NTW83:NTW85 ODS83:ODS85 ONO83:ONO85 OXK83:OXK85 PHG83:PHG85 PRC83:PRC85 QAY83:QAY85 QKU83:QKU85 QUQ83:QUQ85 REM83:REM85 ROI83:ROI85 RYE83:RYE85 SIA83:SIA85 SRW83:SRW85 TBS83:TBS85 TLO83:TLO85 TVK83:TVK85 UFG83:UFG85 UPC83:UPC85 UYY83:UYY85 VIU83:VIU85 VSQ83:VSQ85 WCM83:WCM85 WWE87:WWE89 WMI87:WMI89 JS87:JS89 TO87:TO89 ADK87:ADK89 ANG87:ANG89 AXC87:AXC89 BGY87:BGY89 BQU87:BQU89 CAQ87:CAQ89 CKM87:CKM89 CUI87:CUI89 DEE87:DEE89 DOA87:DOA89 DXW87:DXW89 EHS87:EHS89 ERO87:ERO89 FBK87:FBK89 FLG87:FLG89 FVC87:FVC89 GEY87:GEY89 GOU87:GOU89 GYQ87:GYQ89 HIM87:HIM89 HSI87:HSI89 ICE87:ICE89 IMA87:IMA89 IVW87:IVW89 JFS87:JFS89 JPO87:JPO89 JZK87:JZK89 KJG87:KJG89 KTC87:KTC89 LCY87:LCY89 LMU87:LMU89 LWQ87:LWQ89 MGM87:MGM89 MQI87:MQI89 NAE87:NAE89 NKA87:NKA89 NTW87:NTW89 ODS87:ODS89 ONO87:ONO89 OXK87:OXK89 PHG87:PHG89 PRC87:PRC89 QAY87:QAY89 QKU87:QKU89 QUQ87:QUQ89 REM87:REM89 ROI87:ROI89 RYE87:RYE89 SIA87:SIA89 SRW87:SRW89 TBS87:TBS89 TLO87:TLO89 TVK87:TVK89 UFG87:UFG89 UPC87:UPC89 UYY87:UYY89 VIU87:VIU89 VSQ87:VSQ89 WCM87:WCM89 WWE31:WWE33 WMI31:WMI33 JS31:JS33 TO31:TO33 ADK31:ADK33 ANG31:ANG33 AXC31:AXC33 BGY31:BGY33 BQU31:BQU33 CAQ31:CAQ33 CKM31:CKM33 CUI31:CUI33 DEE31:DEE33 DOA31:DOA33 DXW31:DXW33 EHS31:EHS33 ERO31:ERO33 FBK31:FBK33 FLG31:FLG33 FVC31:FVC33 GEY31:GEY33 GOU31:GOU33 GYQ31:GYQ33 HIM31:HIM33 HSI31:HSI33 ICE31:ICE33 IMA31:IMA33 IVW31:IVW33 JFS31:JFS33 JPO31:JPO33 JZK31:JZK33 KJG31:KJG33 KTC31:KTC33 LCY31:LCY33 LMU31:LMU33 LWQ31:LWQ33 MGM31:MGM33 MQI31:MQI33 NAE31:NAE33 NKA31:NKA33 NTW31:NTW33 ODS31:ODS33 ONO31:ONO33 OXK31:OXK33 PHG31:PHG33 PRC31:PRC33 QAY31:QAY33 QKU31:QKU33 QUQ31:QUQ33 REM31:REM33 ROI31:ROI33 RYE31:RYE33 SIA31:SIA33 SRW31:SRW33 TBS31:TBS33 TLO31:TLO33 TVK31:TVK33 UFG31:UFG33 UPC31:UPC33 UYY31:UYY33 VIU31:VIU33 VSQ31:VSQ33 WCM31:WCM33 WWE35:WWE37 WMI35:WMI37 JS35:JS37 TO35:TO37 ADK35:ADK37 ANG35:ANG37 AXC35:AXC37 BGY35:BGY37 BQU35:BQU37 CAQ35:CAQ37 CKM35:CKM37 CUI35:CUI37 DEE35:DEE37 DOA35:DOA37 DXW35:DXW37 EHS35:EHS37 ERO35:ERO37 FBK35:FBK37 FLG35:FLG37 FVC35:FVC37 GEY35:GEY37 GOU35:GOU37 GYQ35:GYQ37 HIM35:HIM37 HSI35:HSI37 ICE35:ICE37 IMA35:IMA37 IVW35:IVW37 JFS35:JFS37 JPO35:JPO37 JZK35:JZK37 KJG35:KJG37 KTC35:KTC37 LCY35:LCY37 LMU35:LMU37 LWQ35:LWQ37 MGM35:MGM37 MQI35:MQI37 NAE35:NAE37 NKA35:NKA37 NTW35:NTW37 ODS35:ODS37 ONO35:ONO37 OXK35:OXK37 PHG35:PHG37 PRC35:PRC37 QAY35:QAY37 QKU35:QKU37 QUQ35:QUQ37 REM35:REM37 ROI35:ROI37 RYE35:RYE37 SIA35:SIA37 SRW35:SRW37 TBS35:TBS37 TLO35:TLO37 TVK35:TVK37 UFG35:UFG37 UPC35:UPC37 UYY35:UYY37 VIU35:VIU37 VSQ35:VSQ37 WCM35:WCM37 WWE39:WWE41 WMI39:WMI41 JS39:JS41 TO39:TO41 ADK39:ADK41 ANG39:ANG41 AXC39:AXC41 BGY39:BGY41 BQU39:BQU41 CAQ39:CAQ41 CKM39:CKM41 CUI39:CUI41 DEE39:DEE41 DOA39:DOA41 DXW39:DXW41 EHS39:EHS41 ERO39:ERO41 FBK39:FBK41 FLG39:FLG41 FVC39:FVC41 GEY39:GEY41 GOU39:GOU41 GYQ39:GYQ41 HIM39:HIM41 HSI39:HSI41 ICE39:ICE41 IMA39:IMA41 IVW39:IVW41 JFS39:JFS41 JPO39:JPO41 JZK39:JZK41 KJG39:KJG41 KTC39:KTC41 LCY39:LCY41 LMU39:LMU41 LWQ39:LWQ41 MGM39:MGM41 MQI39:MQI41 NAE39:NAE41 NKA39:NKA41 NTW39:NTW41 ODS39:ODS41 ONO39:ONO41 OXK39:OXK41 PHG39:PHG41 PRC39:PRC41 QAY39:QAY41 QKU39:QKU41 QUQ39:QUQ41 REM39:REM41 ROI39:ROI41 RYE39:RYE41 SIA39:SIA41 SRW39:SRW41 TBS39:TBS41 TLO39:TLO41 TVK39:TVK41 UFG39:UFG41 UPC39:UPC41 UYY39:UYY41 VIU39:VIU41 VSQ39:VSQ41 WCM39:WCM41 WWE43:WWE45 WMI43:WMI45 JS43:JS45 TO43:TO45 ADK43:ADK45 ANG43:ANG45 AXC43:AXC45 BGY43:BGY45 BQU43:BQU45 CAQ43:CAQ45 CKM43:CKM45 CUI43:CUI45 DEE43:DEE45 DOA43:DOA45 DXW43:DXW45 EHS43:EHS45 ERO43:ERO45 FBK43:FBK45 FLG43:FLG45 FVC43:FVC45 GEY43:GEY45 GOU43:GOU45 GYQ43:GYQ45 HIM43:HIM45 HSI43:HSI45 ICE43:ICE45 IMA43:IMA45 IVW43:IVW45 JFS43:JFS45 JPO43:JPO45 JZK43:JZK45 KJG43:KJG45 KTC43:KTC45 LCY43:LCY45 LMU43:LMU45 LWQ43:LWQ45 MGM43:MGM45 MQI43:MQI45 NAE43:NAE45 NKA43:NKA45 NTW43:NTW45 ODS43:ODS45 ONO43:ONO45 OXK43:OXK45 PHG43:PHG45 PRC43:PRC45 QAY43:QAY45 QKU43:QKU45 QUQ43:QUQ45 REM43:REM45 ROI43:ROI45 RYE43:RYE45 SIA43:SIA45 SRW43:SRW45 TBS43:TBS45 TLO43:TLO45 TVK43:TVK45 UFG43:UFG45 UPC43:UPC45 UYY43:UYY45 VIU43:VIU45 VSQ43:VSQ45 WCM43:WCM4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O27 O65 O53 O57 O61 O75 O79 O83 O87 O31 O35 O39 O43">
      <formula1>kind_of_cons</formula1>
    </dataValidation>
    <dataValidation type="decimal" allowBlank="1" showErrorMessage="1" errorTitle="Ошибка" error="Допускается ввод только действительных чисел!" sqref="O24 O54 O76 O28 O58 O62 O66 O80 O84 O88 O32 O36 O40 O4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sheetPr codeName="List05_3">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50</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List06_3">
    <tabColor rgb="FFEAEBEE"/>
    <pageSetUpPr fitToPage="1"/>
  </sheetPr>
  <dimension ref="A1:Z36"/>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2.5" customHeight="1">
      <c r="L5" s="1" t="s">
        <v>630</v>
      </c>
      <c r="M5" s="1"/>
      <c r="N5" s="1"/>
      <c r="O5" s="1"/>
      <c r="P5" s="1"/>
      <c r="Q5" s="1"/>
      <c r="R5" s="1"/>
      <c r="S5" s="1"/>
      <c r="T5" s="1"/>
    </row>
    <row r="6" spans="12:23" ht="3" customHeight="1"/>
    <row r="7" spans="12:23">
      <c r="M7" t="s">
        <v>743</v>
      </c>
      <c r="O7" s="1" t="s">
        <v>85</v>
      </c>
      <c r="P7" s="1"/>
    </row>
    <row r="9" spans="12:23">
      <c r="M9" t="s">
        <v>502</v>
      </c>
      <c r="O9" s="1" t="str">
        <f>IF(NameOrPr_ch="",IF(NameOrPr="","",NameOrPr),NameOrPr_ch)</f>
        <v>Комитет по тарифам и энергетике Псковской области</v>
      </c>
      <c r="P9" s="1"/>
      <c r="Q9" s="1"/>
      <c r="R9" s="1"/>
      <c r="S9" s="1"/>
      <c r="T9" s="1"/>
    </row>
    <row r="10" spans="12:23">
      <c r="M10" t="s">
        <v>595</v>
      </c>
      <c r="O10" s="1" t="str">
        <f>IF(datePr_ch="",IF(datePr="","",datePr),datePr_ch)</f>
        <v>23.11.2022</v>
      </c>
      <c r="P10" s="1"/>
      <c r="Q10" s="1"/>
      <c r="R10" s="1"/>
      <c r="S10" s="1"/>
      <c r="T10" s="1"/>
    </row>
    <row r="11" spans="12:23">
      <c r="M11" t="s">
        <v>594</v>
      </c>
      <c r="O11" s="1" t="str">
        <f>IF(numberPr_ch="",IF(numberPr="","",numberPr),numberPr_ch)</f>
        <v>№163-т от 23.11.2022; №212-т от 23.11.2022</v>
      </c>
      <c r="P11" s="1"/>
      <c r="Q11" s="1"/>
      <c r="R11" s="1"/>
      <c r="S11" s="1"/>
      <c r="T11" s="1"/>
    </row>
    <row r="12" spans="12:23">
      <c r="M12" t="s">
        <v>501</v>
      </c>
      <c r="O12" s="1" t="str">
        <f>IF(IstPub_ch="",IF(IstPub="","",IstPub),IstPub_ch)</f>
        <v>https://tarif.pskov.ru/deystvuyushchie-tarify/teplosnabzhenie</v>
      </c>
      <c r="P12" s="1"/>
      <c r="Q12" s="1"/>
      <c r="R12" s="1"/>
      <c r="S12" s="1"/>
      <c r="T12" s="1"/>
    </row>
    <row r="13" spans="12:23" hidden="1">
      <c r="L13" s="1"/>
      <c r="M13" s="1"/>
      <c r="U13" t="s">
        <v>373</v>
      </c>
    </row>
    <row r="14" spans="12:23">
      <c r="O14" s="1"/>
      <c r="P14" s="1"/>
      <c r="Q14" s="1"/>
      <c r="R14" s="1"/>
      <c r="S14" s="1"/>
      <c r="T14" s="1"/>
      <c r="U14" s="1"/>
    </row>
    <row r="15" spans="12:23">
      <c r="L15" s="1" t="s">
        <v>454</v>
      </c>
      <c r="M15" s="1"/>
      <c r="N15" s="1"/>
      <c r="O15" s="1"/>
      <c r="P15" s="1"/>
      <c r="Q15" s="1"/>
      <c r="R15" s="1"/>
      <c r="S15" s="1"/>
      <c r="T15" s="1"/>
      <c r="U15" s="1"/>
      <c r="V15" s="1"/>
      <c r="W15" s="1" t="s">
        <v>455</v>
      </c>
    </row>
    <row r="16" spans="12:23" ht="14.25" customHeight="1">
      <c r="L16" s="1" t="s">
        <v>92</v>
      </c>
      <c r="M16" s="1" t="s">
        <v>638</v>
      </c>
      <c r="O16" s="1" t="s">
        <v>640</v>
      </c>
      <c r="P16" s="1"/>
      <c r="Q16" s="1"/>
      <c r="R16" s="1"/>
      <c r="S16" s="1"/>
      <c r="T16" s="1"/>
      <c r="U16" s="1" t="s">
        <v>341</v>
      </c>
      <c r="V16" s="1" t="s">
        <v>275</v>
      </c>
      <c r="W16" s="1"/>
    </row>
    <row r="17" spans="1:26" ht="14.25" customHeight="1">
      <c r="L17" s="1"/>
      <c r="M17" s="1"/>
      <c r="O17" s="1" t="s">
        <v>604</v>
      </c>
      <c r="P17" s="1" t="s">
        <v>271</v>
      </c>
      <c r="Q17" s="1"/>
      <c r="R17" s="1" t="s">
        <v>653</v>
      </c>
      <c r="S17" s="1"/>
      <c r="T17" s="1"/>
      <c r="U17" s="1"/>
      <c r="V17" s="1"/>
      <c r="W17" s="1"/>
    </row>
    <row r="18" spans="1:26" ht="33.75" customHeight="1">
      <c r="L18" s="1"/>
      <c r="M18" s="1"/>
      <c r="O18" s="1"/>
      <c r="P18" t="s">
        <v>605</v>
      </c>
      <c r="Q18" t="s">
        <v>6</v>
      </c>
      <c r="R18" t="s">
        <v>274</v>
      </c>
      <c r="S18" s="1" t="s">
        <v>273</v>
      </c>
      <c r="T18" s="1"/>
      <c r="U18" s="1"/>
      <c r="V18" s="1"/>
      <c r="W18" s="1"/>
    </row>
    <row r="19" spans="1:26">
      <c r="K19">
        <v>1</v>
      </c>
      <c r="L19" t="s">
        <v>93</v>
      </c>
      <c r="M19" t="s">
        <v>49</v>
      </c>
      <c r="N19" t="str">
        <f ca="1">OFFSET(N19,0,-1)</f>
        <v>2</v>
      </c>
      <c r="O19">
        <f ca="1">OFFSET(O19,0,-1)+1</f>
        <v>3</v>
      </c>
      <c r="P19">
        <f ca="1">OFFSET(P19,0,-1)+1</f>
        <v>4</v>
      </c>
      <c r="Q19">
        <f ca="1">OFFSET(Q19,0,-1)+1</f>
        <v>5</v>
      </c>
      <c r="R19">
        <f ca="1">OFFSET(R19,0,-1)+1</f>
        <v>6</v>
      </c>
      <c r="S19" s="1">
        <f ca="1">OFFSET(S19,0,-1)+1</f>
        <v>7</v>
      </c>
      <c r="T19" s="1"/>
      <c r="U19">
        <f ca="1">OFFSET(U19,0,-2)+1</f>
        <v>8</v>
      </c>
      <c r="V19">
        <f ca="1">OFFSET(V19,0,-1)</f>
        <v>8</v>
      </c>
      <c r="W19">
        <f ca="1">OFFSET(W19,0,-1)+1</f>
        <v>9</v>
      </c>
    </row>
    <row r="20" spans="1:26">
      <c r="A20" s="1">
        <v>1</v>
      </c>
      <c r="L20">
        <f>mergeValue(A20)</f>
        <v>1</v>
      </c>
      <c r="M20" t="s">
        <v>20</v>
      </c>
      <c r="O20" s="1"/>
      <c r="P20" s="1"/>
      <c r="Q20" s="1"/>
      <c r="R20" s="1"/>
      <c r="S20" s="1"/>
      <c r="T20" s="1"/>
      <c r="U20" s="1"/>
      <c r="V20" s="1"/>
      <c r="W20" t="s">
        <v>476</v>
      </c>
      <c r="Z20" t="str">
        <f t="shared" ref="Z20:Z33" si="0">IF(M20="","",M20 )</f>
        <v>Наименование тарифа</v>
      </c>
    </row>
    <row r="21" spans="1:26">
      <c r="A21" s="1"/>
      <c r="B21" s="1">
        <v>1</v>
      </c>
      <c r="L21" t="str">
        <f>mergeValue(A21) &amp;"."&amp; mergeValue(B21)</f>
        <v>1.1</v>
      </c>
      <c r="M21" t="s">
        <v>16</v>
      </c>
      <c r="O21" s="1"/>
      <c r="P21" s="1"/>
      <c r="Q21" s="1"/>
      <c r="R21" s="1"/>
      <c r="S21" s="1"/>
      <c r="T21" s="1"/>
      <c r="U21" s="1"/>
      <c r="V21" s="1"/>
      <c r="W21" t="s">
        <v>477</v>
      </c>
      <c r="Z21" t="str">
        <f t="shared" si="0"/>
        <v>Территория действия тарифа</v>
      </c>
    </row>
    <row r="22" spans="1:26">
      <c r="A22" s="1"/>
      <c r="B22" s="1"/>
      <c r="C22" s="1">
        <v>1</v>
      </c>
      <c r="L22" t="str">
        <f>mergeValue(A22) &amp;"."&amp; mergeValue(B22)&amp;"."&amp; mergeValue(C22)</f>
        <v>1.1.1</v>
      </c>
      <c r="M22" t="s">
        <v>7</v>
      </c>
      <c r="O22" s="1"/>
      <c r="P22" s="1"/>
      <c r="Q22" s="1"/>
      <c r="R22" s="1"/>
      <c r="S22" s="1"/>
      <c r="T22" s="1"/>
      <c r="U22" s="1"/>
      <c r="V22" s="1"/>
      <c r="W22" t="s">
        <v>632</v>
      </c>
      <c r="Z22" t="str">
        <f t="shared" si="0"/>
        <v xml:space="preserve">Наименование системы теплоснабжения </v>
      </c>
    </row>
    <row r="23" spans="1:26">
      <c r="A23" s="1"/>
      <c r="B23" s="1"/>
      <c r="C23" s="1"/>
      <c r="D23" s="1">
        <v>1</v>
      </c>
      <c r="L23" t="str">
        <f>mergeValue(A23) &amp;"."&amp; mergeValue(B23)&amp;"."&amp; mergeValue(C23)&amp;"."&amp; mergeValue(D23)</f>
        <v>1.1.1.1</v>
      </c>
      <c r="M23" t="s">
        <v>22</v>
      </c>
      <c r="O23" s="1"/>
      <c r="P23" s="1"/>
      <c r="Q23" s="1"/>
      <c r="R23" s="1"/>
      <c r="S23" s="1"/>
      <c r="T23" s="1"/>
      <c r="U23" s="1"/>
      <c r="V23" s="1"/>
      <c r="W23" t="s">
        <v>633</v>
      </c>
      <c r="Z23" t="str">
        <f t="shared" si="0"/>
        <v xml:space="preserve">Источник тепловой энергии  </v>
      </c>
    </row>
    <row r="24" spans="1:26">
      <c r="A24" s="1"/>
      <c r="B24" s="1"/>
      <c r="C24" s="1"/>
      <c r="D24" s="1"/>
      <c r="E24" s="1">
        <v>1</v>
      </c>
      <c r="H24">
        <v>1</v>
      </c>
      <c r="I24" s="1">
        <v>1</v>
      </c>
      <c r="L24" t="str">
        <f>mergeValue(A24) &amp;"."&amp; mergeValue(B24)&amp;"."&amp; mergeValue(C24)&amp;"."&amp; mergeValue(D24)&amp;"."&amp; mergeValue(E24)</f>
        <v>1.1.1.1.1</v>
      </c>
      <c r="M24" t="s">
        <v>9</v>
      </c>
      <c r="O24" s="1"/>
      <c r="P24" s="1"/>
      <c r="Q24" s="1"/>
      <c r="R24" s="1"/>
      <c r="S24" s="1"/>
      <c r="T24" s="1"/>
      <c r="U24" s="1"/>
      <c r="V24" s="1"/>
      <c r="W24" t="s">
        <v>637</v>
      </c>
      <c r="Z24" t="str">
        <f t="shared" si="0"/>
        <v>Схема подключения теплопотребляющей установки к коллектору источника тепловой энергии</v>
      </c>
    </row>
    <row r="25" spans="1:26">
      <c r="A25" s="1"/>
      <c r="B25" s="1"/>
      <c r="C25" s="1"/>
      <c r="D25" s="1"/>
      <c r="E25" s="1"/>
      <c r="F25" s="1">
        <v>1</v>
      </c>
      <c r="I25" s="1"/>
      <c r="J25" s="1">
        <v>1</v>
      </c>
      <c r="L25" t="str">
        <f>mergeValue(A25) &amp;"."&amp; mergeValue(B25)&amp;"."&amp; mergeValue(C25)&amp;"."&amp; mergeValue(D25)&amp;"."&amp; mergeValue(E25)&amp;"."&amp; mergeValue(F25)</f>
        <v>1.1.1.1.1.1</v>
      </c>
      <c r="M25" t="s">
        <v>10</v>
      </c>
      <c r="O25" s="1"/>
      <c r="P25" s="1"/>
      <c r="Q25" s="1"/>
      <c r="R25" s="1"/>
      <c r="S25" s="1"/>
      <c r="T25" s="1"/>
      <c r="U25" s="1"/>
      <c r="V25" s="1"/>
      <c r="W25" t="s">
        <v>635</v>
      </c>
      <c r="Z25" t="str">
        <f t="shared" si="0"/>
        <v>Группа потребителей</v>
      </c>
    </row>
    <row r="26" spans="1:26" ht="189" customHeight="1">
      <c r="A26" s="1"/>
      <c r="B26" s="1"/>
      <c r="C26" s="1"/>
      <c r="D26" s="1"/>
      <c r="E26" s="1"/>
      <c r="F26" s="1"/>
      <c r="G26">
        <v>1</v>
      </c>
      <c r="I26" s="1"/>
      <c r="J26" s="1"/>
      <c r="K26">
        <v>1</v>
      </c>
      <c r="L26" t="str">
        <f>mergeValue(A26) &amp;"."&amp; mergeValue(B26)&amp;"."&amp; mergeValue(C26)&amp;"."&amp; mergeValue(D26)&amp;"."&amp; mergeValue(E26)&amp;"."&amp; mergeValue(F26)&amp;"."&amp; mergeValue(G26)</f>
        <v>1.1.1.1.1.1.1</v>
      </c>
      <c r="R26" s="1"/>
      <c r="S26" s="1" t="s">
        <v>84</v>
      </c>
      <c r="T26" s="1"/>
      <c r="U26" s="1" t="s">
        <v>85</v>
      </c>
      <c r="W26" s="1" t="s">
        <v>654</v>
      </c>
      <c r="X26" t="str">
        <f>strCheckDate(O27:V27)</f>
        <v/>
      </c>
      <c r="Z26" t="str">
        <f t="shared" si="0"/>
        <v/>
      </c>
    </row>
    <row r="27" spans="1:26" hidden="1">
      <c r="A27" s="1"/>
      <c r="B27" s="1"/>
      <c r="C27" s="1"/>
      <c r="D27" s="1"/>
      <c r="E27" s="1"/>
      <c r="F27" s="1"/>
      <c r="I27" s="1"/>
      <c r="J27" s="1"/>
      <c r="Q27" t="str">
        <f>R26 &amp; "-" &amp; T26</f>
        <v>-</v>
      </c>
      <c r="R27" s="1"/>
      <c r="S27" s="1"/>
      <c r="T27" s="1"/>
      <c r="U27" s="1"/>
      <c r="W27" s="1"/>
      <c r="Z27" t="str">
        <f t="shared" si="0"/>
        <v/>
      </c>
    </row>
    <row r="28" spans="1:26" ht="15" customHeight="1">
      <c r="A28" s="1"/>
      <c r="B28" s="1"/>
      <c r="C28" s="1"/>
      <c r="D28" s="1"/>
      <c r="E28" s="1"/>
      <c r="F28" s="1"/>
      <c r="I28" s="1"/>
      <c r="J28" s="1"/>
      <c r="M28" t="s">
        <v>25</v>
      </c>
      <c r="W28" s="1"/>
      <c r="Z28" t="str">
        <f t="shared" si="0"/>
        <v>Добавить вид теплоносителя (параметры теплоносителя)</v>
      </c>
    </row>
    <row r="29" spans="1:26" ht="15" customHeight="1">
      <c r="A29" s="1"/>
      <c r="B29" s="1"/>
      <c r="C29" s="1"/>
      <c r="D29" s="1"/>
      <c r="E29" s="1"/>
      <c r="I29" s="1"/>
      <c r="M29" t="s">
        <v>11</v>
      </c>
      <c r="Z29" t="str">
        <f t="shared" si="0"/>
        <v>Добавить группу потребителей</v>
      </c>
    </row>
    <row r="30" spans="1:26" ht="15" customHeight="1">
      <c r="A30" s="1"/>
      <c r="B30" s="1"/>
      <c r="C30" s="1"/>
      <c r="D30" s="1"/>
      <c r="M30" t="s">
        <v>12</v>
      </c>
      <c r="Z30" t="str">
        <f t="shared" si="0"/>
        <v>Добавить схему подключения</v>
      </c>
    </row>
    <row r="31" spans="1:26" ht="15" customHeight="1">
      <c r="A31" s="1"/>
      <c r="B31" s="1"/>
      <c r="C31" s="1"/>
      <c r="M31" t="s">
        <v>17</v>
      </c>
      <c r="Z31" t="str">
        <f t="shared" si="0"/>
        <v>Добавить источник тепловой энергии</v>
      </c>
    </row>
    <row r="32" spans="1:26" ht="15" customHeight="1">
      <c r="A32" s="1"/>
      <c r="B32" s="1"/>
      <c r="M32" t="s">
        <v>18</v>
      </c>
      <c r="Z32" t="str">
        <f t="shared" si="0"/>
        <v>Добавить наименование системы теплоснабжения</v>
      </c>
    </row>
    <row r="33" spans="1:26" ht="15" customHeight="1">
      <c r="A33" s="1"/>
      <c r="M33" t="s">
        <v>19</v>
      </c>
      <c r="Z33" t="str">
        <f t="shared" si="0"/>
        <v>Добавить территорию действия тарифа</v>
      </c>
    </row>
    <row r="34" spans="1:26" ht="15" customHeight="1">
      <c r="M34" t="s">
        <v>309</v>
      </c>
    </row>
    <row r="36" spans="1:26" ht="105.75" customHeight="1">
      <c r="L36">
        <v>1</v>
      </c>
      <c r="M36" s="1" t="s">
        <v>631</v>
      </c>
      <c r="N36" s="1"/>
      <c r="O36" s="1"/>
      <c r="P36" s="1"/>
      <c r="Q36" s="1"/>
      <c r="R36" s="1"/>
      <c r="S36" s="1"/>
      <c r="T36" s="1"/>
      <c r="U36" s="1"/>
      <c r="V36" s="1"/>
      <c r="W36" s="1"/>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sheetPr codeName="List05_3_i">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50</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List06_3_i">
    <tabColor rgb="FFEAEBEE"/>
  </sheetPr>
  <dimension ref="A1:Z36"/>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 min="257" max="264" width="0" hidden="1" customWidth="1"/>
    <col min="265" max="265" width="3.7109375" customWidth="1"/>
    <col min="266" max="266" width="3.85546875" customWidth="1"/>
    <col min="267" max="267" width="3.7109375" customWidth="1"/>
    <col min="268" max="268" width="12.7109375" customWidth="1"/>
    <col min="269" max="269" width="52.7109375" customWidth="1"/>
    <col min="270" max="273" width="0" hidden="1" customWidth="1"/>
    <col min="274" max="274" width="12.28515625" customWidth="1"/>
    <col min="275" max="275" width="6.42578125" customWidth="1"/>
    <col min="276" max="276" width="12.28515625" customWidth="1"/>
    <col min="277" max="277" width="0" hidden="1" customWidth="1"/>
    <col min="278" max="278" width="3.7109375" customWidth="1"/>
    <col min="279" max="279" width="11.140625" bestFit="1" customWidth="1"/>
    <col min="282" max="282" width="11.140625" customWidth="1"/>
    <col min="513" max="520" width="0" hidden="1" customWidth="1"/>
    <col min="521" max="521" width="3.7109375" customWidth="1"/>
    <col min="522" max="522" width="3.85546875" customWidth="1"/>
    <col min="523" max="523" width="3.7109375" customWidth="1"/>
    <col min="524" max="524" width="12.7109375" customWidth="1"/>
    <col min="525" max="525" width="52.7109375" customWidth="1"/>
    <col min="526" max="529" width="0" hidden="1" customWidth="1"/>
    <col min="530" max="530" width="12.28515625" customWidth="1"/>
    <col min="531" max="531" width="6.42578125" customWidth="1"/>
    <col min="532" max="532" width="12.28515625" customWidth="1"/>
    <col min="533" max="533" width="0" hidden="1" customWidth="1"/>
    <col min="534" max="534" width="3.7109375" customWidth="1"/>
    <col min="535" max="535" width="11.140625" bestFit="1" customWidth="1"/>
    <col min="538" max="538" width="11.140625" customWidth="1"/>
    <col min="769" max="776" width="0" hidden="1" customWidth="1"/>
    <col min="777" max="777" width="3.7109375" customWidth="1"/>
    <col min="778" max="778" width="3.85546875" customWidth="1"/>
    <col min="779" max="779" width="3.7109375" customWidth="1"/>
    <col min="780" max="780" width="12.7109375" customWidth="1"/>
    <col min="781" max="781" width="52.7109375" customWidth="1"/>
    <col min="782" max="785" width="0" hidden="1" customWidth="1"/>
    <col min="786" max="786" width="12.28515625" customWidth="1"/>
    <col min="787" max="787" width="6.42578125" customWidth="1"/>
    <col min="788" max="788" width="12.28515625" customWidth="1"/>
    <col min="789" max="789" width="0" hidden="1" customWidth="1"/>
    <col min="790" max="790" width="3.7109375" customWidth="1"/>
    <col min="791" max="791" width="11.140625" bestFit="1" customWidth="1"/>
    <col min="794" max="794" width="11.140625" customWidth="1"/>
    <col min="1025" max="1032" width="0" hidden="1" customWidth="1"/>
    <col min="1033" max="1033" width="3.7109375" customWidth="1"/>
    <col min="1034" max="1034" width="3.85546875" customWidth="1"/>
    <col min="1035" max="1035" width="3.7109375" customWidth="1"/>
    <col min="1036" max="1036" width="12.7109375" customWidth="1"/>
    <col min="1037" max="1037" width="52.7109375" customWidth="1"/>
    <col min="1038" max="1041" width="0" hidden="1" customWidth="1"/>
    <col min="1042" max="1042" width="12.28515625" customWidth="1"/>
    <col min="1043" max="1043" width="6.42578125" customWidth="1"/>
    <col min="1044" max="1044" width="12.28515625" customWidth="1"/>
    <col min="1045" max="1045" width="0" hidden="1" customWidth="1"/>
    <col min="1046" max="1046" width="3.7109375" customWidth="1"/>
    <col min="1047" max="1047" width="11.140625" bestFit="1" customWidth="1"/>
    <col min="1050" max="1050" width="11.140625" customWidth="1"/>
    <col min="1281" max="1288" width="0" hidden="1" customWidth="1"/>
    <col min="1289" max="1289" width="3.7109375" customWidth="1"/>
    <col min="1290" max="1290" width="3.85546875" customWidth="1"/>
    <col min="1291" max="1291" width="3.7109375" customWidth="1"/>
    <col min="1292" max="1292" width="12.7109375" customWidth="1"/>
    <col min="1293" max="1293" width="52.7109375" customWidth="1"/>
    <col min="1294" max="1297" width="0" hidden="1" customWidth="1"/>
    <col min="1298" max="1298" width="12.28515625" customWidth="1"/>
    <col min="1299" max="1299" width="6.42578125" customWidth="1"/>
    <col min="1300" max="1300" width="12.28515625" customWidth="1"/>
    <col min="1301" max="1301" width="0" hidden="1" customWidth="1"/>
    <col min="1302" max="1302" width="3.7109375" customWidth="1"/>
    <col min="1303" max="1303" width="11.140625" bestFit="1" customWidth="1"/>
    <col min="1306" max="1306" width="11.140625" customWidth="1"/>
    <col min="1537" max="1544" width="0" hidden="1" customWidth="1"/>
    <col min="1545" max="1545" width="3.7109375" customWidth="1"/>
    <col min="1546" max="1546" width="3.85546875" customWidth="1"/>
    <col min="1547" max="1547" width="3.7109375" customWidth="1"/>
    <col min="1548" max="1548" width="12.7109375" customWidth="1"/>
    <col min="1549" max="1549" width="52.7109375" customWidth="1"/>
    <col min="1550" max="1553" width="0" hidden="1" customWidth="1"/>
    <col min="1554" max="1554" width="12.28515625" customWidth="1"/>
    <col min="1555" max="1555" width="6.42578125" customWidth="1"/>
    <col min="1556" max="1556" width="12.28515625" customWidth="1"/>
    <col min="1557" max="1557" width="0" hidden="1" customWidth="1"/>
    <col min="1558" max="1558" width="3.7109375" customWidth="1"/>
    <col min="1559" max="1559" width="11.140625" bestFit="1" customWidth="1"/>
    <col min="1562" max="1562" width="11.140625" customWidth="1"/>
    <col min="1793" max="1800" width="0" hidden="1" customWidth="1"/>
    <col min="1801" max="1801" width="3.7109375" customWidth="1"/>
    <col min="1802" max="1802" width="3.85546875" customWidth="1"/>
    <col min="1803" max="1803" width="3.7109375" customWidth="1"/>
    <col min="1804" max="1804" width="12.7109375" customWidth="1"/>
    <col min="1805" max="1805" width="52.7109375" customWidth="1"/>
    <col min="1806" max="1809" width="0" hidden="1" customWidth="1"/>
    <col min="1810" max="1810" width="12.28515625" customWidth="1"/>
    <col min="1811" max="1811" width="6.42578125" customWidth="1"/>
    <col min="1812" max="1812" width="12.28515625" customWidth="1"/>
    <col min="1813" max="1813" width="0" hidden="1" customWidth="1"/>
    <col min="1814" max="1814" width="3.7109375" customWidth="1"/>
    <col min="1815" max="1815" width="11.140625" bestFit="1" customWidth="1"/>
    <col min="1818" max="1818" width="11.140625" customWidth="1"/>
    <col min="2049" max="2056" width="0" hidden="1" customWidth="1"/>
    <col min="2057" max="2057" width="3.7109375" customWidth="1"/>
    <col min="2058" max="2058" width="3.85546875" customWidth="1"/>
    <col min="2059" max="2059" width="3.7109375" customWidth="1"/>
    <col min="2060" max="2060" width="12.7109375" customWidth="1"/>
    <col min="2061" max="2061" width="52.7109375" customWidth="1"/>
    <col min="2062" max="2065" width="0" hidden="1" customWidth="1"/>
    <col min="2066" max="2066" width="12.28515625" customWidth="1"/>
    <col min="2067" max="2067" width="6.42578125" customWidth="1"/>
    <col min="2068" max="2068" width="12.28515625" customWidth="1"/>
    <col min="2069" max="2069" width="0" hidden="1" customWidth="1"/>
    <col min="2070" max="2070" width="3.7109375" customWidth="1"/>
    <col min="2071" max="2071" width="11.140625" bestFit="1" customWidth="1"/>
    <col min="2074" max="2074" width="11.140625" customWidth="1"/>
    <col min="2305" max="2312" width="0" hidden="1" customWidth="1"/>
    <col min="2313" max="2313" width="3.7109375" customWidth="1"/>
    <col min="2314" max="2314" width="3.85546875" customWidth="1"/>
    <col min="2315" max="2315" width="3.7109375" customWidth="1"/>
    <col min="2316" max="2316" width="12.7109375" customWidth="1"/>
    <col min="2317" max="2317" width="52.7109375" customWidth="1"/>
    <col min="2318" max="2321" width="0" hidden="1" customWidth="1"/>
    <col min="2322" max="2322" width="12.28515625" customWidth="1"/>
    <col min="2323" max="2323" width="6.42578125" customWidth="1"/>
    <col min="2324" max="2324" width="12.28515625" customWidth="1"/>
    <col min="2325" max="2325" width="0" hidden="1" customWidth="1"/>
    <col min="2326" max="2326" width="3.7109375" customWidth="1"/>
    <col min="2327" max="2327" width="11.140625" bestFit="1" customWidth="1"/>
    <col min="2330" max="2330" width="11.140625" customWidth="1"/>
    <col min="2561" max="2568" width="0" hidden="1" customWidth="1"/>
    <col min="2569" max="2569" width="3.7109375" customWidth="1"/>
    <col min="2570" max="2570" width="3.85546875" customWidth="1"/>
    <col min="2571" max="2571" width="3.7109375" customWidth="1"/>
    <col min="2572" max="2572" width="12.7109375" customWidth="1"/>
    <col min="2573" max="2573" width="52.7109375" customWidth="1"/>
    <col min="2574" max="2577" width="0" hidden="1" customWidth="1"/>
    <col min="2578" max="2578" width="12.28515625" customWidth="1"/>
    <col min="2579" max="2579" width="6.42578125" customWidth="1"/>
    <col min="2580" max="2580" width="12.28515625" customWidth="1"/>
    <col min="2581" max="2581" width="0" hidden="1" customWidth="1"/>
    <col min="2582" max="2582" width="3.7109375" customWidth="1"/>
    <col min="2583" max="2583" width="11.140625" bestFit="1" customWidth="1"/>
    <col min="2586" max="2586" width="11.140625" customWidth="1"/>
    <col min="2817" max="2824" width="0" hidden="1" customWidth="1"/>
    <col min="2825" max="2825" width="3.7109375" customWidth="1"/>
    <col min="2826" max="2826" width="3.85546875" customWidth="1"/>
    <col min="2827" max="2827" width="3.7109375" customWidth="1"/>
    <col min="2828" max="2828" width="12.7109375" customWidth="1"/>
    <col min="2829" max="2829" width="52.7109375" customWidth="1"/>
    <col min="2830" max="2833" width="0" hidden="1" customWidth="1"/>
    <col min="2834" max="2834" width="12.28515625" customWidth="1"/>
    <col min="2835" max="2835" width="6.42578125" customWidth="1"/>
    <col min="2836" max="2836" width="12.28515625" customWidth="1"/>
    <col min="2837" max="2837" width="0" hidden="1" customWidth="1"/>
    <col min="2838" max="2838" width="3.7109375" customWidth="1"/>
    <col min="2839" max="2839" width="11.140625" bestFit="1" customWidth="1"/>
    <col min="2842" max="2842" width="11.140625" customWidth="1"/>
    <col min="3073" max="3080" width="0" hidden="1" customWidth="1"/>
    <col min="3081" max="3081" width="3.7109375" customWidth="1"/>
    <col min="3082" max="3082" width="3.85546875" customWidth="1"/>
    <col min="3083" max="3083" width="3.7109375" customWidth="1"/>
    <col min="3084" max="3084" width="12.7109375" customWidth="1"/>
    <col min="3085" max="3085" width="52.7109375" customWidth="1"/>
    <col min="3086" max="3089" width="0" hidden="1" customWidth="1"/>
    <col min="3090" max="3090" width="12.28515625" customWidth="1"/>
    <col min="3091" max="3091" width="6.42578125" customWidth="1"/>
    <col min="3092" max="3092" width="12.28515625" customWidth="1"/>
    <col min="3093" max="3093" width="0" hidden="1" customWidth="1"/>
    <col min="3094" max="3094" width="3.7109375" customWidth="1"/>
    <col min="3095" max="3095" width="11.140625" bestFit="1" customWidth="1"/>
    <col min="3098" max="3098" width="11.140625" customWidth="1"/>
    <col min="3329" max="3336" width="0" hidden="1" customWidth="1"/>
    <col min="3337" max="3337" width="3.7109375" customWidth="1"/>
    <col min="3338" max="3338" width="3.85546875" customWidth="1"/>
    <col min="3339" max="3339" width="3.7109375" customWidth="1"/>
    <col min="3340" max="3340" width="12.7109375" customWidth="1"/>
    <col min="3341" max="3341" width="52.7109375" customWidth="1"/>
    <col min="3342" max="3345" width="0" hidden="1" customWidth="1"/>
    <col min="3346" max="3346" width="12.28515625" customWidth="1"/>
    <col min="3347" max="3347" width="6.42578125" customWidth="1"/>
    <col min="3348" max="3348" width="12.28515625" customWidth="1"/>
    <col min="3349" max="3349" width="0" hidden="1" customWidth="1"/>
    <col min="3350" max="3350" width="3.7109375" customWidth="1"/>
    <col min="3351" max="3351" width="11.140625" bestFit="1" customWidth="1"/>
    <col min="3354" max="3354" width="11.140625" customWidth="1"/>
    <col min="3585" max="3592" width="0" hidden="1" customWidth="1"/>
    <col min="3593" max="3593" width="3.7109375" customWidth="1"/>
    <col min="3594" max="3594" width="3.85546875" customWidth="1"/>
    <col min="3595" max="3595" width="3.7109375" customWidth="1"/>
    <col min="3596" max="3596" width="12.7109375" customWidth="1"/>
    <col min="3597" max="3597" width="52.7109375" customWidth="1"/>
    <col min="3598" max="3601" width="0" hidden="1" customWidth="1"/>
    <col min="3602" max="3602" width="12.28515625" customWidth="1"/>
    <col min="3603" max="3603" width="6.42578125" customWidth="1"/>
    <col min="3604" max="3604" width="12.28515625" customWidth="1"/>
    <col min="3605" max="3605" width="0" hidden="1" customWidth="1"/>
    <col min="3606" max="3606" width="3.7109375" customWidth="1"/>
    <col min="3607" max="3607" width="11.140625" bestFit="1" customWidth="1"/>
    <col min="3610" max="3610" width="11.140625" customWidth="1"/>
    <col min="3841" max="3848" width="0" hidden="1" customWidth="1"/>
    <col min="3849" max="3849" width="3.7109375" customWidth="1"/>
    <col min="3850" max="3850" width="3.85546875" customWidth="1"/>
    <col min="3851" max="3851" width="3.7109375" customWidth="1"/>
    <col min="3852" max="3852" width="12.7109375" customWidth="1"/>
    <col min="3853" max="3853" width="52.7109375" customWidth="1"/>
    <col min="3854" max="3857" width="0" hidden="1" customWidth="1"/>
    <col min="3858" max="3858" width="12.28515625" customWidth="1"/>
    <col min="3859" max="3859" width="6.42578125" customWidth="1"/>
    <col min="3860" max="3860" width="12.28515625" customWidth="1"/>
    <col min="3861" max="3861" width="0" hidden="1" customWidth="1"/>
    <col min="3862" max="3862" width="3.7109375" customWidth="1"/>
    <col min="3863" max="3863" width="11.140625" bestFit="1" customWidth="1"/>
    <col min="3866" max="3866" width="11.140625" customWidth="1"/>
    <col min="4097" max="4104" width="0" hidden="1" customWidth="1"/>
    <col min="4105" max="4105" width="3.7109375" customWidth="1"/>
    <col min="4106" max="4106" width="3.85546875" customWidth="1"/>
    <col min="4107" max="4107" width="3.7109375" customWidth="1"/>
    <col min="4108" max="4108" width="12.7109375" customWidth="1"/>
    <col min="4109" max="4109" width="52.7109375" customWidth="1"/>
    <col min="4110" max="4113" width="0" hidden="1" customWidth="1"/>
    <col min="4114" max="4114" width="12.28515625" customWidth="1"/>
    <col min="4115" max="4115" width="6.42578125" customWidth="1"/>
    <col min="4116" max="4116" width="12.28515625" customWidth="1"/>
    <col min="4117" max="4117" width="0" hidden="1" customWidth="1"/>
    <col min="4118" max="4118" width="3.7109375" customWidth="1"/>
    <col min="4119" max="4119" width="11.140625" bestFit="1" customWidth="1"/>
    <col min="4122" max="4122" width="11.140625" customWidth="1"/>
    <col min="4353" max="4360" width="0" hidden="1" customWidth="1"/>
    <col min="4361" max="4361" width="3.7109375" customWidth="1"/>
    <col min="4362" max="4362" width="3.85546875" customWidth="1"/>
    <col min="4363" max="4363" width="3.7109375" customWidth="1"/>
    <col min="4364" max="4364" width="12.7109375" customWidth="1"/>
    <col min="4365" max="4365" width="52.7109375" customWidth="1"/>
    <col min="4366" max="4369" width="0" hidden="1" customWidth="1"/>
    <col min="4370" max="4370" width="12.28515625" customWidth="1"/>
    <col min="4371" max="4371" width="6.42578125" customWidth="1"/>
    <col min="4372" max="4372" width="12.28515625" customWidth="1"/>
    <col min="4373" max="4373" width="0" hidden="1" customWidth="1"/>
    <col min="4374" max="4374" width="3.7109375" customWidth="1"/>
    <col min="4375" max="4375" width="11.140625" bestFit="1" customWidth="1"/>
    <col min="4378" max="4378" width="11.140625" customWidth="1"/>
    <col min="4609" max="4616" width="0" hidden="1" customWidth="1"/>
    <col min="4617" max="4617" width="3.7109375" customWidth="1"/>
    <col min="4618" max="4618" width="3.85546875" customWidth="1"/>
    <col min="4619" max="4619" width="3.7109375" customWidth="1"/>
    <col min="4620" max="4620" width="12.7109375" customWidth="1"/>
    <col min="4621" max="4621" width="52.7109375" customWidth="1"/>
    <col min="4622" max="4625" width="0" hidden="1" customWidth="1"/>
    <col min="4626" max="4626" width="12.28515625" customWidth="1"/>
    <col min="4627" max="4627" width="6.42578125" customWidth="1"/>
    <col min="4628" max="4628" width="12.28515625" customWidth="1"/>
    <col min="4629" max="4629" width="0" hidden="1" customWidth="1"/>
    <col min="4630" max="4630" width="3.7109375" customWidth="1"/>
    <col min="4631" max="4631" width="11.140625" bestFit="1" customWidth="1"/>
    <col min="4634" max="4634" width="11.140625" customWidth="1"/>
    <col min="4865" max="4872" width="0" hidden="1" customWidth="1"/>
    <col min="4873" max="4873" width="3.7109375" customWidth="1"/>
    <col min="4874" max="4874" width="3.85546875" customWidth="1"/>
    <col min="4875" max="4875" width="3.7109375" customWidth="1"/>
    <col min="4876" max="4876" width="12.7109375" customWidth="1"/>
    <col min="4877" max="4877" width="52.7109375" customWidth="1"/>
    <col min="4878" max="4881" width="0" hidden="1" customWidth="1"/>
    <col min="4882" max="4882" width="12.28515625" customWidth="1"/>
    <col min="4883" max="4883" width="6.42578125" customWidth="1"/>
    <col min="4884" max="4884" width="12.28515625" customWidth="1"/>
    <col min="4885" max="4885" width="0" hidden="1" customWidth="1"/>
    <col min="4886" max="4886" width="3.7109375" customWidth="1"/>
    <col min="4887" max="4887" width="11.140625" bestFit="1" customWidth="1"/>
    <col min="4890" max="4890" width="11.140625" customWidth="1"/>
    <col min="5121" max="5128" width="0" hidden="1" customWidth="1"/>
    <col min="5129" max="5129" width="3.7109375" customWidth="1"/>
    <col min="5130" max="5130" width="3.85546875" customWidth="1"/>
    <col min="5131" max="5131" width="3.7109375" customWidth="1"/>
    <col min="5132" max="5132" width="12.7109375" customWidth="1"/>
    <col min="5133" max="5133" width="52.7109375" customWidth="1"/>
    <col min="5134" max="5137" width="0" hidden="1" customWidth="1"/>
    <col min="5138" max="5138" width="12.28515625" customWidth="1"/>
    <col min="5139" max="5139" width="6.42578125" customWidth="1"/>
    <col min="5140" max="5140" width="12.28515625" customWidth="1"/>
    <col min="5141" max="5141" width="0" hidden="1" customWidth="1"/>
    <col min="5142" max="5142" width="3.7109375" customWidth="1"/>
    <col min="5143" max="5143" width="11.140625" bestFit="1" customWidth="1"/>
    <col min="5146" max="5146" width="11.140625" customWidth="1"/>
    <col min="5377" max="5384" width="0" hidden="1" customWidth="1"/>
    <col min="5385" max="5385" width="3.7109375" customWidth="1"/>
    <col min="5386" max="5386" width="3.85546875" customWidth="1"/>
    <col min="5387" max="5387" width="3.7109375" customWidth="1"/>
    <col min="5388" max="5388" width="12.7109375" customWidth="1"/>
    <col min="5389" max="5389" width="52.7109375" customWidth="1"/>
    <col min="5390" max="5393" width="0" hidden="1" customWidth="1"/>
    <col min="5394" max="5394" width="12.28515625" customWidth="1"/>
    <col min="5395" max="5395" width="6.42578125" customWidth="1"/>
    <col min="5396" max="5396" width="12.28515625" customWidth="1"/>
    <col min="5397" max="5397" width="0" hidden="1" customWidth="1"/>
    <col min="5398" max="5398" width="3.7109375" customWidth="1"/>
    <col min="5399" max="5399" width="11.140625" bestFit="1" customWidth="1"/>
    <col min="5402" max="5402" width="11.140625" customWidth="1"/>
    <col min="5633" max="5640" width="0" hidden="1" customWidth="1"/>
    <col min="5641" max="5641" width="3.7109375" customWidth="1"/>
    <col min="5642" max="5642" width="3.85546875" customWidth="1"/>
    <col min="5643" max="5643" width="3.7109375" customWidth="1"/>
    <col min="5644" max="5644" width="12.7109375" customWidth="1"/>
    <col min="5645" max="5645" width="52.7109375" customWidth="1"/>
    <col min="5646" max="5649" width="0" hidden="1" customWidth="1"/>
    <col min="5650" max="5650" width="12.28515625" customWidth="1"/>
    <col min="5651" max="5651" width="6.42578125" customWidth="1"/>
    <col min="5652" max="5652" width="12.28515625" customWidth="1"/>
    <col min="5653" max="5653" width="0" hidden="1" customWidth="1"/>
    <col min="5654" max="5654" width="3.7109375" customWidth="1"/>
    <col min="5655" max="5655" width="11.140625" bestFit="1" customWidth="1"/>
    <col min="5658" max="5658" width="11.140625" customWidth="1"/>
    <col min="5889" max="5896" width="0" hidden="1" customWidth="1"/>
    <col min="5897" max="5897" width="3.7109375" customWidth="1"/>
    <col min="5898" max="5898" width="3.85546875" customWidth="1"/>
    <col min="5899" max="5899" width="3.7109375" customWidth="1"/>
    <col min="5900" max="5900" width="12.7109375" customWidth="1"/>
    <col min="5901" max="5901" width="52.7109375" customWidth="1"/>
    <col min="5902" max="5905" width="0" hidden="1" customWidth="1"/>
    <col min="5906" max="5906" width="12.28515625" customWidth="1"/>
    <col min="5907" max="5907" width="6.42578125" customWidth="1"/>
    <col min="5908" max="5908" width="12.28515625" customWidth="1"/>
    <col min="5909" max="5909" width="0" hidden="1" customWidth="1"/>
    <col min="5910" max="5910" width="3.7109375" customWidth="1"/>
    <col min="5911" max="5911" width="11.140625" bestFit="1" customWidth="1"/>
    <col min="5914" max="5914" width="11.140625" customWidth="1"/>
    <col min="6145" max="6152" width="0" hidden="1" customWidth="1"/>
    <col min="6153" max="6153" width="3.7109375" customWidth="1"/>
    <col min="6154" max="6154" width="3.85546875" customWidth="1"/>
    <col min="6155" max="6155" width="3.7109375" customWidth="1"/>
    <col min="6156" max="6156" width="12.7109375" customWidth="1"/>
    <col min="6157" max="6157" width="52.7109375" customWidth="1"/>
    <col min="6158" max="6161" width="0" hidden="1" customWidth="1"/>
    <col min="6162" max="6162" width="12.28515625" customWidth="1"/>
    <col min="6163" max="6163" width="6.42578125" customWidth="1"/>
    <col min="6164" max="6164" width="12.28515625" customWidth="1"/>
    <col min="6165" max="6165" width="0" hidden="1" customWidth="1"/>
    <col min="6166" max="6166" width="3.7109375" customWidth="1"/>
    <col min="6167" max="6167" width="11.140625" bestFit="1" customWidth="1"/>
    <col min="6170" max="6170" width="11.140625" customWidth="1"/>
    <col min="6401" max="6408" width="0" hidden="1" customWidth="1"/>
    <col min="6409" max="6409" width="3.7109375" customWidth="1"/>
    <col min="6410" max="6410" width="3.85546875" customWidth="1"/>
    <col min="6411" max="6411" width="3.7109375" customWidth="1"/>
    <col min="6412" max="6412" width="12.7109375" customWidth="1"/>
    <col min="6413" max="6413" width="52.7109375" customWidth="1"/>
    <col min="6414" max="6417" width="0" hidden="1" customWidth="1"/>
    <col min="6418" max="6418" width="12.28515625" customWidth="1"/>
    <col min="6419" max="6419" width="6.42578125" customWidth="1"/>
    <col min="6420" max="6420" width="12.28515625" customWidth="1"/>
    <col min="6421" max="6421" width="0" hidden="1" customWidth="1"/>
    <col min="6422" max="6422" width="3.7109375" customWidth="1"/>
    <col min="6423" max="6423" width="11.140625" bestFit="1" customWidth="1"/>
    <col min="6426" max="6426" width="11.140625" customWidth="1"/>
    <col min="6657" max="6664" width="0" hidden="1" customWidth="1"/>
    <col min="6665" max="6665" width="3.7109375" customWidth="1"/>
    <col min="6666" max="6666" width="3.85546875" customWidth="1"/>
    <col min="6667" max="6667" width="3.7109375" customWidth="1"/>
    <col min="6668" max="6668" width="12.7109375" customWidth="1"/>
    <col min="6669" max="6669" width="52.7109375" customWidth="1"/>
    <col min="6670" max="6673" width="0" hidden="1" customWidth="1"/>
    <col min="6674" max="6674" width="12.28515625" customWidth="1"/>
    <col min="6675" max="6675" width="6.42578125" customWidth="1"/>
    <col min="6676" max="6676" width="12.28515625" customWidth="1"/>
    <col min="6677" max="6677" width="0" hidden="1" customWidth="1"/>
    <col min="6678" max="6678" width="3.7109375" customWidth="1"/>
    <col min="6679" max="6679" width="11.140625" bestFit="1" customWidth="1"/>
    <col min="6682" max="6682" width="11.140625" customWidth="1"/>
    <col min="6913" max="6920" width="0" hidden="1" customWidth="1"/>
    <col min="6921" max="6921" width="3.7109375" customWidth="1"/>
    <col min="6922" max="6922" width="3.85546875" customWidth="1"/>
    <col min="6923" max="6923" width="3.7109375" customWidth="1"/>
    <col min="6924" max="6924" width="12.7109375" customWidth="1"/>
    <col min="6925" max="6925" width="52.7109375" customWidth="1"/>
    <col min="6926" max="6929" width="0" hidden="1" customWidth="1"/>
    <col min="6930" max="6930" width="12.28515625" customWidth="1"/>
    <col min="6931" max="6931" width="6.42578125" customWidth="1"/>
    <col min="6932" max="6932" width="12.28515625" customWidth="1"/>
    <col min="6933" max="6933" width="0" hidden="1" customWidth="1"/>
    <col min="6934" max="6934" width="3.7109375" customWidth="1"/>
    <col min="6935" max="6935" width="11.140625" bestFit="1" customWidth="1"/>
    <col min="6938" max="6938" width="11.140625" customWidth="1"/>
    <col min="7169" max="7176" width="0" hidden="1" customWidth="1"/>
    <col min="7177" max="7177" width="3.7109375" customWidth="1"/>
    <col min="7178" max="7178" width="3.85546875" customWidth="1"/>
    <col min="7179" max="7179" width="3.7109375" customWidth="1"/>
    <col min="7180" max="7180" width="12.7109375" customWidth="1"/>
    <col min="7181" max="7181" width="52.7109375" customWidth="1"/>
    <col min="7182" max="7185" width="0" hidden="1" customWidth="1"/>
    <col min="7186" max="7186" width="12.28515625" customWidth="1"/>
    <col min="7187" max="7187" width="6.42578125" customWidth="1"/>
    <col min="7188" max="7188" width="12.28515625" customWidth="1"/>
    <col min="7189" max="7189" width="0" hidden="1" customWidth="1"/>
    <col min="7190" max="7190" width="3.7109375" customWidth="1"/>
    <col min="7191" max="7191" width="11.140625" bestFit="1" customWidth="1"/>
    <col min="7194" max="7194" width="11.140625" customWidth="1"/>
    <col min="7425" max="7432" width="0" hidden="1" customWidth="1"/>
    <col min="7433" max="7433" width="3.7109375" customWidth="1"/>
    <col min="7434" max="7434" width="3.85546875" customWidth="1"/>
    <col min="7435" max="7435" width="3.7109375" customWidth="1"/>
    <col min="7436" max="7436" width="12.7109375" customWidth="1"/>
    <col min="7437" max="7437" width="52.7109375" customWidth="1"/>
    <col min="7438" max="7441" width="0" hidden="1" customWidth="1"/>
    <col min="7442" max="7442" width="12.28515625" customWidth="1"/>
    <col min="7443" max="7443" width="6.42578125" customWidth="1"/>
    <col min="7444" max="7444" width="12.28515625" customWidth="1"/>
    <col min="7445" max="7445" width="0" hidden="1" customWidth="1"/>
    <col min="7446" max="7446" width="3.7109375" customWidth="1"/>
    <col min="7447" max="7447" width="11.140625" bestFit="1" customWidth="1"/>
    <col min="7450" max="7450" width="11.140625" customWidth="1"/>
    <col min="7681" max="7688" width="0" hidden="1" customWidth="1"/>
    <col min="7689" max="7689" width="3.7109375" customWidth="1"/>
    <col min="7690" max="7690" width="3.85546875" customWidth="1"/>
    <col min="7691" max="7691" width="3.7109375" customWidth="1"/>
    <col min="7692" max="7692" width="12.7109375" customWidth="1"/>
    <col min="7693" max="7693" width="52.7109375" customWidth="1"/>
    <col min="7694" max="7697" width="0" hidden="1" customWidth="1"/>
    <col min="7698" max="7698" width="12.28515625" customWidth="1"/>
    <col min="7699" max="7699" width="6.42578125" customWidth="1"/>
    <col min="7700" max="7700" width="12.28515625" customWidth="1"/>
    <col min="7701" max="7701" width="0" hidden="1" customWidth="1"/>
    <col min="7702" max="7702" width="3.7109375" customWidth="1"/>
    <col min="7703" max="7703" width="11.140625" bestFit="1" customWidth="1"/>
    <col min="7706" max="7706" width="11.140625" customWidth="1"/>
    <col min="7937" max="7944" width="0" hidden="1" customWidth="1"/>
    <col min="7945" max="7945" width="3.7109375" customWidth="1"/>
    <col min="7946" max="7946" width="3.85546875" customWidth="1"/>
    <col min="7947" max="7947" width="3.7109375" customWidth="1"/>
    <col min="7948" max="7948" width="12.7109375" customWidth="1"/>
    <col min="7949" max="7949" width="52.7109375" customWidth="1"/>
    <col min="7950" max="7953" width="0" hidden="1" customWidth="1"/>
    <col min="7954" max="7954" width="12.28515625" customWidth="1"/>
    <col min="7955" max="7955" width="6.42578125" customWidth="1"/>
    <col min="7956" max="7956" width="12.28515625" customWidth="1"/>
    <col min="7957" max="7957" width="0" hidden="1" customWidth="1"/>
    <col min="7958" max="7958" width="3.7109375" customWidth="1"/>
    <col min="7959" max="7959" width="11.140625" bestFit="1" customWidth="1"/>
    <col min="7962" max="7962" width="11.140625" customWidth="1"/>
    <col min="8193" max="8200" width="0" hidden="1" customWidth="1"/>
    <col min="8201" max="8201" width="3.7109375" customWidth="1"/>
    <col min="8202" max="8202" width="3.85546875" customWidth="1"/>
    <col min="8203" max="8203" width="3.7109375" customWidth="1"/>
    <col min="8204" max="8204" width="12.7109375" customWidth="1"/>
    <col min="8205" max="8205" width="52.7109375" customWidth="1"/>
    <col min="8206" max="8209" width="0" hidden="1" customWidth="1"/>
    <col min="8210" max="8210" width="12.28515625" customWidth="1"/>
    <col min="8211" max="8211" width="6.42578125" customWidth="1"/>
    <col min="8212" max="8212" width="12.28515625" customWidth="1"/>
    <col min="8213" max="8213" width="0" hidden="1" customWidth="1"/>
    <col min="8214" max="8214" width="3.7109375" customWidth="1"/>
    <col min="8215" max="8215" width="11.140625" bestFit="1" customWidth="1"/>
    <col min="8218" max="8218" width="11.140625" customWidth="1"/>
    <col min="8449" max="8456" width="0" hidden="1" customWidth="1"/>
    <col min="8457" max="8457" width="3.7109375" customWidth="1"/>
    <col min="8458" max="8458" width="3.85546875" customWidth="1"/>
    <col min="8459" max="8459" width="3.7109375" customWidth="1"/>
    <col min="8460" max="8460" width="12.7109375" customWidth="1"/>
    <col min="8461" max="8461" width="52.7109375" customWidth="1"/>
    <col min="8462" max="8465" width="0" hidden="1" customWidth="1"/>
    <col min="8466" max="8466" width="12.28515625" customWidth="1"/>
    <col min="8467" max="8467" width="6.42578125" customWidth="1"/>
    <col min="8468" max="8468" width="12.28515625" customWidth="1"/>
    <col min="8469" max="8469" width="0" hidden="1" customWidth="1"/>
    <col min="8470" max="8470" width="3.7109375" customWidth="1"/>
    <col min="8471" max="8471" width="11.140625" bestFit="1" customWidth="1"/>
    <col min="8474" max="8474" width="11.140625" customWidth="1"/>
    <col min="8705" max="8712" width="0" hidden="1" customWidth="1"/>
    <col min="8713" max="8713" width="3.7109375" customWidth="1"/>
    <col min="8714" max="8714" width="3.85546875" customWidth="1"/>
    <col min="8715" max="8715" width="3.7109375" customWidth="1"/>
    <col min="8716" max="8716" width="12.7109375" customWidth="1"/>
    <col min="8717" max="8717" width="52.7109375" customWidth="1"/>
    <col min="8718" max="8721" width="0" hidden="1" customWidth="1"/>
    <col min="8722" max="8722" width="12.28515625" customWidth="1"/>
    <col min="8723" max="8723" width="6.42578125" customWidth="1"/>
    <col min="8724" max="8724" width="12.28515625" customWidth="1"/>
    <col min="8725" max="8725" width="0" hidden="1" customWidth="1"/>
    <col min="8726" max="8726" width="3.7109375" customWidth="1"/>
    <col min="8727" max="8727" width="11.140625" bestFit="1" customWidth="1"/>
    <col min="8730" max="8730" width="11.140625" customWidth="1"/>
    <col min="8961" max="8968" width="0" hidden="1" customWidth="1"/>
    <col min="8969" max="8969" width="3.7109375" customWidth="1"/>
    <col min="8970" max="8970" width="3.85546875" customWidth="1"/>
    <col min="8971" max="8971" width="3.7109375" customWidth="1"/>
    <col min="8972" max="8972" width="12.7109375" customWidth="1"/>
    <col min="8973" max="8973" width="52.7109375" customWidth="1"/>
    <col min="8974" max="8977" width="0" hidden="1" customWidth="1"/>
    <col min="8978" max="8978" width="12.28515625" customWidth="1"/>
    <col min="8979" max="8979" width="6.42578125" customWidth="1"/>
    <col min="8980" max="8980" width="12.28515625" customWidth="1"/>
    <col min="8981" max="8981" width="0" hidden="1" customWidth="1"/>
    <col min="8982" max="8982" width="3.7109375" customWidth="1"/>
    <col min="8983" max="8983" width="11.140625" bestFit="1" customWidth="1"/>
    <col min="8986" max="8986" width="11.140625" customWidth="1"/>
    <col min="9217" max="9224" width="0" hidden="1" customWidth="1"/>
    <col min="9225" max="9225" width="3.7109375" customWidth="1"/>
    <col min="9226" max="9226" width="3.85546875" customWidth="1"/>
    <col min="9227" max="9227" width="3.7109375" customWidth="1"/>
    <col min="9228" max="9228" width="12.7109375" customWidth="1"/>
    <col min="9229" max="9229" width="52.7109375" customWidth="1"/>
    <col min="9230" max="9233" width="0" hidden="1" customWidth="1"/>
    <col min="9234" max="9234" width="12.28515625" customWidth="1"/>
    <col min="9235" max="9235" width="6.42578125" customWidth="1"/>
    <col min="9236" max="9236" width="12.28515625" customWidth="1"/>
    <col min="9237" max="9237" width="0" hidden="1" customWidth="1"/>
    <col min="9238" max="9238" width="3.7109375" customWidth="1"/>
    <col min="9239" max="9239" width="11.140625" bestFit="1" customWidth="1"/>
    <col min="9242" max="9242" width="11.140625" customWidth="1"/>
    <col min="9473" max="9480" width="0" hidden="1" customWidth="1"/>
    <col min="9481" max="9481" width="3.7109375" customWidth="1"/>
    <col min="9482" max="9482" width="3.85546875" customWidth="1"/>
    <col min="9483" max="9483" width="3.7109375" customWidth="1"/>
    <col min="9484" max="9484" width="12.7109375" customWidth="1"/>
    <col min="9485" max="9485" width="52.7109375" customWidth="1"/>
    <col min="9486" max="9489" width="0" hidden="1" customWidth="1"/>
    <col min="9490" max="9490" width="12.28515625" customWidth="1"/>
    <col min="9491" max="9491" width="6.42578125" customWidth="1"/>
    <col min="9492" max="9492" width="12.28515625" customWidth="1"/>
    <col min="9493" max="9493" width="0" hidden="1" customWidth="1"/>
    <col min="9494" max="9494" width="3.7109375" customWidth="1"/>
    <col min="9495" max="9495" width="11.140625" bestFit="1" customWidth="1"/>
    <col min="9498" max="9498" width="11.140625" customWidth="1"/>
    <col min="9729" max="9736" width="0" hidden="1" customWidth="1"/>
    <col min="9737" max="9737" width="3.7109375" customWidth="1"/>
    <col min="9738" max="9738" width="3.85546875" customWidth="1"/>
    <col min="9739" max="9739" width="3.7109375" customWidth="1"/>
    <col min="9740" max="9740" width="12.7109375" customWidth="1"/>
    <col min="9741" max="9741" width="52.7109375" customWidth="1"/>
    <col min="9742" max="9745" width="0" hidden="1" customWidth="1"/>
    <col min="9746" max="9746" width="12.28515625" customWidth="1"/>
    <col min="9747" max="9747" width="6.42578125" customWidth="1"/>
    <col min="9748" max="9748" width="12.28515625" customWidth="1"/>
    <col min="9749" max="9749" width="0" hidden="1" customWidth="1"/>
    <col min="9750" max="9750" width="3.7109375" customWidth="1"/>
    <col min="9751" max="9751" width="11.140625" bestFit="1" customWidth="1"/>
    <col min="9754" max="9754" width="11.140625" customWidth="1"/>
    <col min="9985" max="9992" width="0" hidden="1" customWidth="1"/>
    <col min="9993" max="9993" width="3.7109375" customWidth="1"/>
    <col min="9994" max="9994" width="3.85546875" customWidth="1"/>
    <col min="9995" max="9995" width="3.7109375" customWidth="1"/>
    <col min="9996" max="9996" width="12.7109375" customWidth="1"/>
    <col min="9997" max="9997" width="52.7109375" customWidth="1"/>
    <col min="9998" max="10001" width="0" hidden="1" customWidth="1"/>
    <col min="10002" max="10002" width="12.28515625" customWidth="1"/>
    <col min="10003" max="10003" width="6.42578125" customWidth="1"/>
    <col min="10004" max="10004" width="12.28515625" customWidth="1"/>
    <col min="10005" max="10005" width="0" hidden="1" customWidth="1"/>
    <col min="10006" max="10006" width="3.7109375" customWidth="1"/>
    <col min="10007" max="10007" width="11.140625" bestFit="1" customWidth="1"/>
    <col min="10010" max="10010" width="11.140625" customWidth="1"/>
    <col min="10241" max="10248" width="0" hidden="1" customWidth="1"/>
    <col min="10249" max="10249" width="3.7109375" customWidth="1"/>
    <col min="10250" max="10250" width="3.85546875" customWidth="1"/>
    <col min="10251" max="10251" width="3.7109375" customWidth="1"/>
    <col min="10252" max="10252" width="12.7109375" customWidth="1"/>
    <col min="10253" max="10253" width="52.7109375" customWidth="1"/>
    <col min="10254" max="10257" width="0" hidden="1" customWidth="1"/>
    <col min="10258" max="10258" width="12.28515625" customWidth="1"/>
    <col min="10259" max="10259" width="6.42578125" customWidth="1"/>
    <col min="10260" max="10260" width="12.28515625" customWidth="1"/>
    <col min="10261" max="10261" width="0" hidden="1" customWidth="1"/>
    <col min="10262" max="10262" width="3.7109375" customWidth="1"/>
    <col min="10263" max="10263" width="11.140625" bestFit="1" customWidth="1"/>
    <col min="10266" max="10266" width="11.140625" customWidth="1"/>
    <col min="10497" max="10504" width="0" hidden="1" customWidth="1"/>
    <col min="10505" max="10505" width="3.7109375" customWidth="1"/>
    <col min="10506" max="10506" width="3.85546875" customWidth="1"/>
    <col min="10507" max="10507" width="3.7109375" customWidth="1"/>
    <col min="10508" max="10508" width="12.7109375" customWidth="1"/>
    <col min="10509" max="10509" width="52.7109375" customWidth="1"/>
    <col min="10510" max="10513" width="0" hidden="1" customWidth="1"/>
    <col min="10514" max="10514" width="12.28515625" customWidth="1"/>
    <col min="10515" max="10515" width="6.42578125" customWidth="1"/>
    <col min="10516" max="10516" width="12.28515625" customWidth="1"/>
    <col min="10517" max="10517" width="0" hidden="1" customWidth="1"/>
    <col min="10518" max="10518" width="3.7109375" customWidth="1"/>
    <col min="10519" max="10519" width="11.140625" bestFit="1" customWidth="1"/>
    <col min="10522" max="10522" width="11.140625" customWidth="1"/>
    <col min="10753" max="10760" width="0" hidden="1" customWidth="1"/>
    <col min="10761" max="10761" width="3.7109375" customWidth="1"/>
    <col min="10762" max="10762" width="3.85546875" customWidth="1"/>
    <col min="10763" max="10763" width="3.7109375" customWidth="1"/>
    <col min="10764" max="10764" width="12.7109375" customWidth="1"/>
    <col min="10765" max="10765" width="52.7109375" customWidth="1"/>
    <col min="10766" max="10769" width="0" hidden="1" customWidth="1"/>
    <col min="10770" max="10770" width="12.28515625" customWidth="1"/>
    <col min="10771" max="10771" width="6.42578125" customWidth="1"/>
    <col min="10772" max="10772" width="12.28515625" customWidth="1"/>
    <col min="10773" max="10773" width="0" hidden="1" customWidth="1"/>
    <col min="10774" max="10774" width="3.7109375" customWidth="1"/>
    <col min="10775" max="10775" width="11.140625" bestFit="1" customWidth="1"/>
    <col min="10778" max="10778" width="11.140625" customWidth="1"/>
    <col min="11009" max="11016" width="0" hidden="1" customWidth="1"/>
    <col min="11017" max="11017" width="3.7109375" customWidth="1"/>
    <col min="11018" max="11018" width="3.85546875" customWidth="1"/>
    <col min="11019" max="11019" width="3.7109375" customWidth="1"/>
    <col min="11020" max="11020" width="12.7109375" customWidth="1"/>
    <col min="11021" max="11021" width="52.7109375" customWidth="1"/>
    <col min="11022" max="11025" width="0" hidden="1" customWidth="1"/>
    <col min="11026" max="11026" width="12.28515625" customWidth="1"/>
    <col min="11027" max="11027" width="6.42578125" customWidth="1"/>
    <col min="11028" max="11028" width="12.28515625" customWidth="1"/>
    <col min="11029" max="11029" width="0" hidden="1" customWidth="1"/>
    <col min="11030" max="11030" width="3.7109375" customWidth="1"/>
    <col min="11031" max="11031" width="11.140625" bestFit="1" customWidth="1"/>
    <col min="11034" max="11034" width="11.140625" customWidth="1"/>
    <col min="11265" max="11272" width="0" hidden="1" customWidth="1"/>
    <col min="11273" max="11273" width="3.7109375" customWidth="1"/>
    <col min="11274" max="11274" width="3.85546875" customWidth="1"/>
    <col min="11275" max="11275" width="3.7109375" customWidth="1"/>
    <col min="11276" max="11276" width="12.7109375" customWidth="1"/>
    <col min="11277" max="11277" width="52.7109375" customWidth="1"/>
    <col min="11278" max="11281" width="0" hidden="1" customWidth="1"/>
    <col min="11282" max="11282" width="12.28515625" customWidth="1"/>
    <col min="11283" max="11283" width="6.42578125" customWidth="1"/>
    <col min="11284" max="11284" width="12.28515625" customWidth="1"/>
    <col min="11285" max="11285" width="0" hidden="1" customWidth="1"/>
    <col min="11286" max="11286" width="3.7109375" customWidth="1"/>
    <col min="11287" max="11287" width="11.140625" bestFit="1" customWidth="1"/>
    <col min="11290" max="11290" width="11.140625" customWidth="1"/>
    <col min="11521" max="11528" width="0" hidden="1" customWidth="1"/>
    <col min="11529" max="11529" width="3.7109375" customWidth="1"/>
    <col min="11530" max="11530" width="3.85546875" customWidth="1"/>
    <col min="11531" max="11531" width="3.7109375" customWidth="1"/>
    <col min="11532" max="11532" width="12.7109375" customWidth="1"/>
    <col min="11533" max="11533" width="52.7109375" customWidth="1"/>
    <col min="11534" max="11537" width="0" hidden="1" customWidth="1"/>
    <col min="11538" max="11538" width="12.28515625" customWidth="1"/>
    <col min="11539" max="11539" width="6.42578125" customWidth="1"/>
    <col min="11540" max="11540" width="12.28515625" customWidth="1"/>
    <col min="11541" max="11541" width="0" hidden="1" customWidth="1"/>
    <col min="11542" max="11542" width="3.7109375" customWidth="1"/>
    <col min="11543" max="11543" width="11.140625" bestFit="1" customWidth="1"/>
    <col min="11546" max="11546" width="11.140625" customWidth="1"/>
    <col min="11777" max="11784" width="0" hidden="1" customWidth="1"/>
    <col min="11785" max="11785" width="3.7109375" customWidth="1"/>
    <col min="11786" max="11786" width="3.85546875" customWidth="1"/>
    <col min="11787" max="11787" width="3.7109375" customWidth="1"/>
    <col min="11788" max="11788" width="12.7109375" customWidth="1"/>
    <col min="11789" max="11789" width="52.7109375" customWidth="1"/>
    <col min="11790" max="11793" width="0" hidden="1" customWidth="1"/>
    <col min="11794" max="11794" width="12.28515625" customWidth="1"/>
    <col min="11795" max="11795" width="6.42578125" customWidth="1"/>
    <col min="11796" max="11796" width="12.28515625" customWidth="1"/>
    <col min="11797" max="11797" width="0" hidden="1" customWidth="1"/>
    <col min="11798" max="11798" width="3.7109375" customWidth="1"/>
    <col min="11799" max="11799" width="11.140625" bestFit="1" customWidth="1"/>
    <col min="11802" max="11802" width="11.140625" customWidth="1"/>
    <col min="12033" max="12040" width="0" hidden="1" customWidth="1"/>
    <col min="12041" max="12041" width="3.7109375" customWidth="1"/>
    <col min="12042" max="12042" width="3.85546875" customWidth="1"/>
    <col min="12043" max="12043" width="3.7109375" customWidth="1"/>
    <col min="12044" max="12044" width="12.7109375" customWidth="1"/>
    <col min="12045" max="12045" width="52.7109375" customWidth="1"/>
    <col min="12046" max="12049" width="0" hidden="1" customWidth="1"/>
    <col min="12050" max="12050" width="12.28515625" customWidth="1"/>
    <col min="12051" max="12051" width="6.42578125" customWidth="1"/>
    <col min="12052" max="12052" width="12.28515625" customWidth="1"/>
    <col min="12053" max="12053" width="0" hidden="1" customWidth="1"/>
    <col min="12054" max="12054" width="3.7109375" customWidth="1"/>
    <col min="12055" max="12055" width="11.140625" bestFit="1" customWidth="1"/>
    <col min="12058" max="12058" width="11.140625" customWidth="1"/>
    <col min="12289" max="12296" width="0" hidden="1" customWidth="1"/>
    <col min="12297" max="12297" width="3.7109375" customWidth="1"/>
    <col min="12298" max="12298" width="3.85546875" customWidth="1"/>
    <col min="12299" max="12299" width="3.7109375" customWidth="1"/>
    <col min="12300" max="12300" width="12.7109375" customWidth="1"/>
    <col min="12301" max="12301" width="52.7109375" customWidth="1"/>
    <col min="12302" max="12305" width="0" hidden="1" customWidth="1"/>
    <col min="12306" max="12306" width="12.28515625" customWidth="1"/>
    <col min="12307" max="12307" width="6.42578125" customWidth="1"/>
    <col min="12308" max="12308" width="12.28515625" customWidth="1"/>
    <col min="12309" max="12309" width="0" hidden="1" customWidth="1"/>
    <col min="12310" max="12310" width="3.7109375" customWidth="1"/>
    <col min="12311" max="12311" width="11.140625" bestFit="1" customWidth="1"/>
    <col min="12314" max="12314" width="11.140625" customWidth="1"/>
    <col min="12545" max="12552" width="0" hidden="1" customWidth="1"/>
    <col min="12553" max="12553" width="3.7109375" customWidth="1"/>
    <col min="12554" max="12554" width="3.85546875" customWidth="1"/>
    <col min="12555" max="12555" width="3.7109375" customWidth="1"/>
    <col min="12556" max="12556" width="12.7109375" customWidth="1"/>
    <col min="12557" max="12557" width="52.7109375" customWidth="1"/>
    <col min="12558" max="12561" width="0" hidden="1" customWidth="1"/>
    <col min="12562" max="12562" width="12.28515625" customWidth="1"/>
    <col min="12563" max="12563" width="6.42578125" customWidth="1"/>
    <col min="12564" max="12564" width="12.28515625" customWidth="1"/>
    <col min="12565" max="12565" width="0" hidden="1" customWidth="1"/>
    <col min="12566" max="12566" width="3.7109375" customWidth="1"/>
    <col min="12567" max="12567" width="11.140625" bestFit="1" customWidth="1"/>
    <col min="12570" max="12570" width="11.140625" customWidth="1"/>
    <col min="12801" max="12808" width="0" hidden="1" customWidth="1"/>
    <col min="12809" max="12809" width="3.7109375" customWidth="1"/>
    <col min="12810" max="12810" width="3.85546875" customWidth="1"/>
    <col min="12811" max="12811" width="3.7109375" customWidth="1"/>
    <col min="12812" max="12812" width="12.7109375" customWidth="1"/>
    <col min="12813" max="12813" width="52.7109375" customWidth="1"/>
    <col min="12814" max="12817" width="0" hidden="1" customWidth="1"/>
    <col min="12818" max="12818" width="12.28515625" customWidth="1"/>
    <col min="12819" max="12819" width="6.42578125" customWidth="1"/>
    <col min="12820" max="12820" width="12.28515625" customWidth="1"/>
    <col min="12821" max="12821" width="0" hidden="1" customWidth="1"/>
    <col min="12822" max="12822" width="3.7109375" customWidth="1"/>
    <col min="12823" max="12823" width="11.140625" bestFit="1" customWidth="1"/>
    <col min="12826" max="12826" width="11.140625" customWidth="1"/>
    <col min="13057" max="13064" width="0" hidden="1" customWidth="1"/>
    <col min="13065" max="13065" width="3.7109375" customWidth="1"/>
    <col min="13066" max="13066" width="3.85546875" customWidth="1"/>
    <col min="13067" max="13067" width="3.7109375" customWidth="1"/>
    <col min="13068" max="13068" width="12.7109375" customWidth="1"/>
    <col min="13069" max="13069" width="52.7109375" customWidth="1"/>
    <col min="13070" max="13073" width="0" hidden="1" customWidth="1"/>
    <col min="13074" max="13074" width="12.28515625" customWidth="1"/>
    <col min="13075" max="13075" width="6.42578125" customWidth="1"/>
    <col min="13076" max="13076" width="12.28515625" customWidth="1"/>
    <col min="13077" max="13077" width="0" hidden="1" customWidth="1"/>
    <col min="13078" max="13078" width="3.7109375" customWidth="1"/>
    <col min="13079" max="13079" width="11.140625" bestFit="1" customWidth="1"/>
    <col min="13082" max="13082" width="11.140625" customWidth="1"/>
    <col min="13313" max="13320" width="0" hidden="1" customWidth="1"/>
    <col min="13321" max="13321" width="3.7109375" customWidth="1"/>
    <col min="13322" max="13322" width="3.85546875" customWidth="1"/>
    <col min="13323" max="13323" width="3.7109375" customWidth="1"/>
    <col min="13324" max="13324" width="12.7109375" customWidth="1"/>
    <col min="13325" max="13325" width="52.7109375" customWidth="1"/>
    <col min="13326" max="13329" width="0" hidden="1" customWidth="1"/>
    <col min="13330" max="13330" width="12.28515625" customWidth="1"/>
    <col min="13331" max="13331" width="6.42578125" customWidth="1"/>
    <col min="13332" max="13332" width="12.28515625" customWidth="1"/>
    <col min="13333" max="13333" width="0" hidden="1" customWidth="1"/>
    <col min="13334" max="13334" width="3.7109375" customWidth="1"/>
    <col min="13335" max="13335" width="11.140625" bestFit="1" customWidth="1"/>
    <col min="13338" max="13338" width="11.140625" customWidth="1"/>
    <col min="13569" max="13576" width="0" hidden="1" customWidth="1"/>
    <col min="13577" max="13577" width="3.7109375" customWidth="1"/>
    <col min="13578" max="13578" width="3.85546875" customWidth="1"/>
    <col min="13579" max="13579" width="3.7109375" customWidth="1"/>
    <col min="13580" max="13580" width="12.7109375" customWidth="1"/>
    <col min="13581" max="13581" width="52.7109375" customWidth="1"/>
    <col min="13582" max="13585" width="0" hidden="1" customWidth="1"/>
    <col min="13586" max="13586" width="12.28515625" customWidth="1"/>
    <col min="13587" max="13587" width="6.42578125" customWidth="1"/>
    <col min="13588" max="13588" width="12.28515625" customWidth="1"/>
    <col min="13589" max="13589" width="0" hidden="1" customWidth="1"/>
    <col min="13590" max="13590" width="3.7109375" customWidth="1"/>
    <col min="13591" max="13591" width="11.140625" bestFit="1" customWidth="1"/>
    <col min="13594" max="13594" width="11.140625" customWidth="1"/>
    <col min="13825" max="13832" width="0" hidden="1" customWidth="1"/>
    <col min="13833" max="13833" width="3.7109375" customWidth="1"/>
    <col min="13834" max="13834" width="3.85546875" customWidth="1"/>
    <col min="13835" max="13835" width="3.7109375" customWidth="1"/>
    <col min="13836" max="13836" width="12.7109375" customWidth="1"/>
    <col min="13837" max="13837" width="52.7109375" customWidth="1"/>
    <col min="13838" max="13841" width="0" hidden="1" customWidth="1"/>
    <col min="13842" max="13842" width="12.28515625" customWidth="1"/>
    <col min="13843" max="13843" width="6.42578125" customWidth="1"/>
    <col min="13844" max="13844" width="12.28515625" customWidth="1"/>
    <col min="13845" max="13845" width="0" hidden="1" customWidth="1"/>
    <col min="13846" max="13846" width="3.7109375" customWidth="1"/>
    <col min="13847" max="13847" width="11.140625" bestFit="1" customWidth="1"/>
    <col min="13850" max="13850" width="11.140625" customWidth="1"/>
    <col min="14081" max="14088" width="0" hidden="1" customWidth="1"/>
    <col min="14089" max="14089" width="3.7109375" customWidth="1"/>
    <col min="14090" max="14090" width="3.85546875" customWidth="1"/>
    <col min="14091" max="14091" width="3.7109375" customWidth="1"/>
    <col min="14092" max="14092" width="12.7109375" customWidth="1"/>
    <col min="14093" max="14093" width="52.7109375" customWidth="1"/>
    <col min="14094" max="14097" width="0" hidden="1" customWidth="1"/>
    <col min="14098" max="14098" width="12.28515625" customWidth="1"/>
    <col min="14099" max="14099" width="6.42578125" customWidth="1"/>
    <col min="14100" max="14100" width="12.28515625" customWidth="1"/>
    <col min="14101" max="14101" width="0" hidden="1" customWidth="1"/>
    <col min="14102" max="14102" width="3.7109375" customWidth="1"/>
    <col min="14103" max="14103" width="11.140625" bestFit="1" customWidth="1"/>
    <col min="14106" max="14106" width="11.140625" customWidth="1"/>
    <col min="14337" max="14344" width="0" hidden="1" customWidth="1"/>
    <col min="14345" max="14345" width="3.7109375" customWidth="1"/>
    <col min="14346" max="14346" width="3.85546875" customWidth="1"/>
    <col min="14347" max="14347" width="3.7109375" customWidth="1"/>
    <col min="14348" max="14348" width="12.7109375" customWidth="1"/>
    <col min="14349" max="14349" width="52.7109375" customWidth="1"/>
    <col min="14350" max="14353" width="0" hidden="1" customWidth="1"/>
    <col min="14354" max="14354" width="12.28515625" customWidth="1"/>
    <col min="14355" max="14355" width="6.42578125" customWidth="1"/>
    <col min="14356" max="14356" width="12.28515625" customWidth="1"/>
    <col min="14357" max="14357" width="0" hidden="1" customWidth="1"/>
    <col min="14358" max="14358" width="3.7109375" customWidth="1"/>
    <col min="14359" max="14359" width="11.140625" bestFit="1" customWidth="1"/>
    <col min="14362" max="14362" width="11.140625" customWidth="1"/>
    <col min="14593" max="14600" width="0" hidden="1" customWidth="1"/>
    <col min="14601" max="14601" width="3.7109375" customWidth="1"/>
    <col min="14602" max="14602" width="3.85546875" customWidth="1"/>
    <col min="14603" max="14603" width="3.7109375" customWidth="1"/>
    <col min="14604" max="14604" width="12.7109375" customWidth="1"/>
    <col min="14605" max="14605" width="52.7109375" customWidth="1"/>
    <col min="14606" max="14609" width="0" hidden="1" customWidth="1"/>
    <col min="14610" max="14610" width="12.28515625" customWidth="1"/>
    <col min="14611" max="14611" width="6.42578125" customWidth="1"/>
    <col min="14612" max="14612" width="12.28515625" customWidth="1"/>
    <col min="14613" max="14613" width="0" hidden="1" customWidth="1"/>
    <col min="14614" max="14614" width="3.7109375" customWidth="1"/>
    <col min="14615" max="14615" width="11.140625" bestFit="1" customWidth="1"/>
    <col min="14618" max="14618" width="11.140625" customWidth="1"/>
    <col min="14849" max="14856" width="0" hidden="1" customWidth="1"/>
    <col min="14857" max="14857" width="3.7109375" customWidth="1"/>
    <col min="14858" max="14858" width="3.85546875" customWidth="1"/>
    <col min="14859" max="14859" width="3.7109375" customWidth="1"/>
    <col min="14860" max="14860" width="12.7109375" customWidth="1"/>
    <col min="14861" max="14861" width="52.7109375" customWidth="1"/>
    <col min="14862" max="14865" width="0" hidden="1" customWidth="1"/>
    <col min="14866" max="14866" width="12.28515625" customWidth="1"/>
    <col min="14867" max="14867" width="6.42578125" customWidth="1"/>
    <col min="14868" max="14868" width="12.28515625" customWidth="1"/>
    <col min="14869" max="14869" width="0" hidden="1" customWidth="1"/>
    <col min="14870" max="14870" width="3.7109375" customWidth="1"/>
    <col min="14871" max="14871" width="11.140625" bestFit="1" customWidth="1"/>
    <col min="14874" max="14874" width="11.140625" customWidth="1"/>
    <col min="15105" max="15112" width="0" hidden="1" customWidth="1"/>
    <col min="15113" max="15113" width="3.7109375" customWidth="1"/>
    <col min="15114" max="15114" width="3.85546875" customWidth="1"/>
    <col min="15115" max="15115" width="3.7109375" customWidth="1"/>
    <col min="15116" max="15116" width="12.7109375" customWidth="1"/>
    <col min="15117" max="15117" width="52.7109375" customWidth="1"/>
    <col min="15118" max="15121" width="0" hidden="1" customWidth="1"/>
    <col min="15122" max="15122" width="12.28515625" customWidth="1"/>
    <col min="15123" max="15123" width="6.42578125" customWidth="1"/>
    <col min="15124" max="15124" width="12.28515625" customWidth="1"/>
    <col min="15125" max="15125" width="0" hidden="1" customWidth="1"/>
    <col min="15126" max="15126" width="3.7109375" customWidth="1"/>
    <col min="15127" max="15127" width="11.140625" bestFit="1" customWidth="1"/>
    <col min="15130" max="15130" width="11.140625" customWidth="1"/>
    <col min="15361" max="15368" width="0" hidden="1" customWidth="1"/>
    <col min="15369" max="15369" width="3.7109375" customWidth="1"/>
    <col min="15370" max="15370" width="3.85546875" customWidth="1"/>
    <col min="15371" max="15371" width="3.7109375" customWidth="1"/>
    <col min="15372" max="15372" width="12.7109375" customWidth="1"/>
    <col min="15373" max="15373" width="52.7109375" customWidth="1"/>
    <col min="15374" max="15377" width="0" hidden="1" customWidth="1"/>
    <col min="15378" max="15378" width="12.28515625" customWidth="1"/>
    <col min="15379" max="15379" width="6.42578125" customWidth="1"/>
    <col min="15380" max="15380" width="12.28515625" customWidth="1"/>
    <col min="15381" max="15381" width="0" hidden="1" customWidth="1"/>
    <col min="15382" max="15382" width="3.7109375" customWidth="1"/>
    <col min="15383" max="15383" width="11.140625" bestFit="1" customWidth="1"/>
    <col min="15386" max="15386" width="11.140625" customWidth="1"/>
    <col min="15617" max="15624" width="0" hidden="1" customWidth="1"/>
    <col min="15625" max="15625" width="3.7109375" customWidth="1"/>
    <col min="15626" max="15626" width="3.85546875" customWidth="1"/>
    <col min="15627" max="15627" width="3.7109375" customWidth="1"/>
    <col min="15628" max="15628" width="12.7109375" customWidth="1"/>
    <col min="15629" max="15629" width="52.7109375" customWidth="1"/>
    <col min="15630" max="15633" width="0" hidden="1" customWidth="1"/>
    <col min="15634" max="15634" width="12.28515625" customWidth="1"/>
    <col min="15635" max="15635" width="6.42578125" customWidth="1"/>
    <col min="15636" max="15636" width="12.28515625" customWidth="1"/>
    <col min="15637" max="15637" width="0" hidden="1" customWidth="1"/>
    <col min="15638" max="15638" width="3.7109375" customWidth="1"/>
    <col min="15639" max="15639" width="11.140625" bestFit="1" customWidth="1"/>
    <col min="15642" max="15642" width="11.140625" customWidth="1"/>
    <col min="15873" max="15880" width="0" hidden="1" customWidth="1"/>
    <col min="15881" max="15881" width="3.7109375" customWidth="1"/>
    <col min="15882" max="15882" width="3.85546875" customWidth="1"/>
    <col min="15883" max="15883" width="3.7109375" customWidth="1"/>
    <col min="15884" max="15884" width="12.7109375" customWidth="1"/>
    <col min="15885" max="15885" width="52.7109375" customWidth="1"/>
    <col min="15886" max="15889" width="0" hidden="1" customWidth="1"/>
    <col min="15890" max="15890" width="12.28515625" customWidth="1"/>
    <col min="15891" max="15891" width="6.42578125" customWidth="1"/>
    <col min="15892" max="15892" width="12.28515625" customWidth="1"/>
    <col min="15893" max="15893" width="0" hidden="1" customWidth="1"/>
    <col min="15894" max="15894" width="3.7109375" customWidth="1"/>
    <col min="15895" max="15895" width="11.140625" bestFit="1" customWidth="1"/>
    <col min="15898" max="15898" width="11.140625" customWidth="1"/>
    <col min="16129" max="16136" width="0" hidden="1" customWidth="1"/>
    <col min="16137" max="16137" width="3.7109375" customWidth="1"/>
    <col min="16138" max="16138" width="3.85546875" customWidth="1"/>
    <col min="16139" max="16139" width="3.7109375" customWidth="1"/>
    <col min="16140" max="16140" width="12.7109375" customWidth="1"/>
    <col min="16141" max="16141" width="52.7109375" customWidth="1"/>
    <col min="16142" max="16145" width="0" hidden="1" customWidth="1"/>
    <col min="16146" max="16146" width="12.28515625" customWidth="1"/>
    <col min="16147" max="16147" width="6.42578125" customWidth="1"/>
    <col min="16148" max="16148" width="12.28515625" customWidth="1"/>
    <col min="16149" max="16149" width="0" hidden="1" customWidth="1"/>
    <col min="16150" max="16150" width="3.7109375" customWidth="1"/>
    <col min="16151" max="16151" width="11.140625" bestFit="1" customWidth="1"/>
    <col min="16154" max="16154" width="11.140625" customWidth="1"/>
  </cols>
  <sheetData>
    <row r="1" spans="12:23" hidden="1"/>
    <row r="2" spans="12:23" hidden="1"/>
    <row r="3" spans="12:23" hidden="1"/>
    <row r="4" spans="12:23" ht="3" customHeight="1"/>
    <row r="5" spans="12:23" ht="22.5" customHeight="1">
      <c r="L5" s="1" t="s">
        <v>630</v>
      </c>
      <c r="M5" s="1"/>
      <c r="N5" s="1"/>
      <c r="O5" s="1"/>
      <c r="P5" s="1"/>
      <c r="Q5" s="1"/>
      <c r="R5" s="1"/>
      <c r="S5" s="1"/>
      <c r="T5" s="1"/>
    </row>
    <row r="6" spans="12:23" ht="3" customHeight="1"/>
    <row r="7" spans="12:23">
      <c r="M7" t="s">
        <v>744</v>
      </c>
      <c r="O7" s="1"/>
      <c r="P7" s="1"/>
      <c r="Q7" s="1"/>
      <c r="R7" s="1"/>
      <c r="S7" s="1"/>
      <c r="T7" s="1"/>
    </row>
    <row r="9" spans="12:23">
      <c r="M9" t="s">
        <v>502</v>
      </c>
      <c r="O9" s="1" t="str">
        <f>IF(NameOrPr_ch="",IF(NameOrPr="","",NameOrPr),NameOrPr_ch)</f>
        <v>Комитет по тарифам и энергетике Псковской области</v>
      </c>
      <c r="P9" s="1"/>
      <c r="Q9" s="1"/>
      <c r="R9" s="1"/>
      <c r="S9" s="1"/>
      <c r="T9" s="1"/>
    </row>
    <row r="10" spans="12:23">
      <c r="M10" t="s">
        <v>595</v>
      </c>
      <c r="O10" s="1" t="str">
        <f>IF(datePr_ch="",IF(datePr="","",datePr),datePr_ch)</f>
        <v>23.11.2022</v>
      </c>
      <c r="P10" s="1"/>
      <c r="Q10" s="1"/>
      <c r="R10" s="1"/>
      <c r="S10" s="1"/>
      <c r="T10" s="1"/>
    </row>
    <row r="11" spans="12:23">
      <c r="M11" t="s">
        <v>594</v>
      </c>
      <c r="O11" s="1" t="str">
        <f>IF(numberPr_ch="",IF(numberPr="","",numberPr),numberPr_ch)</f>
        <v>№163-т от 23.11.2022; №212-т от 23.11.2022</v>
      </c>
      <c r="P11" s="1"/>
      <c r="Q11" s="1"/>
      <c r="R11" s="1"/>
      <c r="S11" s="1"/>
      <c r="T11" s="1"/>
    </row>
    <row r="12" spans="12:23">
      <c r="M12" t="s">
        <v>501</v>
      </c>
      <c r="O12" s="1" t="str">
        <f>IF(IstPub_ch="",IF(IstPub="","",IstPub),IstPub_ch)</f>
        <v>https://tarif.pskov.ru/deystvuyushchie-tarify/teplosnabzhenie</v>
      </c>
      <c r="P12" s="1"/>
      <c r="Q12" s="1"/>
      <c r="R12" s="1"/>
      <c r="S12" s="1"/>
      <c r="T12" s="1"/>
    </row>
    <row r="13" spans="12:23">
      <c r="L13" s="1"/>
      <c r="M13" s="1"/>
      <c r="U13" t="s">
        <v>373</v>
      </c>
    </row>
    <row r="14" spans="12:23">
      <c r="O14" s="1"/>
      <c r="P14" s="1"/>
      <c r="Q14" s="1"/>
      <c r="R14" s="1"/>
      <c r="S14" s="1"/>
      <c r="T14" s="1"/>
      <c r="U14" s="1"/>
    </row>
    <row r="15" spans="12:23">
      <c r="L15" s="1" t="s">
        <v>454</v>
      </c>
      <c r="M15" s="1"/>
      <c r="N15" s="1"/>
      <c r="O15" s="1"/>
      <c r="P15" s="1"/>
      <c r="Q15" s="1"/>
      <c r="R15" s="1"/>
      <c r="S15" s="1"/>
      <c r="T15" s="1"/>
      <c r="U15" s="1"/>
      <c r="V15" s="1"/>
      <c r="W15" s="1" t="s">
        <v>455</v>
      </c>
    </row>
    <row r="16" spans="12:23" ht="14.25" customHeight="1">
      <c r="L16" s="1" t="s">
        <v>92</v>
      </c>
      <c r="M16" s="1" t="s">
        <v>638</v>
      </c>
      <c r="O16" s="1" t="s">
        <v>640</v>
      </c>
      <c r="P16" s="1"/>
      <c r="Q16" s="1"/>
      <c r="R16" s="1"/>
      <c r="S16" s="1"/>
      <c r="T16" s="1"/>
      <c r="U16" s="1" t="s">
        <v>341</v>
      </c>
      <c r="V16" s="1" t="s">
        <v>275</v>
      </c>
      <c r="W16" s="1"/>
    </row>
    <row r="17" spans="1:26" ht="14.25" customHeight="1">
      <c r="L17" s="1"/>
      <c r="M17" s="1"/>
      <c r="O17" s="1" t="s">
        <v>604</v>
      </c>
      <c r="P17" s="1" t="s">
        <v>271</v>
      </c>
      <c r="Q17" s="1"/>
      <c r="R17" s="1" t="s">
        <v>653</v>
      </c>
      <c r="S17" s="1"/>
      <c r="T17" s="1"/>
      <c r="U17" s="1"/>
      <c r="V17" s="1"/>
      <c r="W17" s="1"/>
    </row>
    <row r="18" spans="1:26" ht="33.75" customHeight="1">
      <c r="L18" s="1"/>
      <c r="M18" s="1"/>
      <c r="O18" s="1"/>
      <c r="P18" t="s">
        <v>605</v>
      </c>
      <c r="Q18" t="s">
        <v>6</v>
      </c>
      <c r="R18" t="s">
        <v>274</v>
      </c>
      <c r="S18" s="1" t="s">
        <v>273</v>
      </c>
      <c r="T18" s="1"/>
      <c r="U18" s="1"/>
      <c r="V18" s="1"/>
      <c r="W18" s="1"/>
    </row>
    <row r="19" spans="1:26">
      <c r="K19">
        <v>1</v>
      </c>
      <c r="L19" t="s">
        <v>93</v>
      </c>
      <c r="M19" t="s">
        <v>49</v>
      </c>
      <c r="N19" t="str">
        <f ca="1">OFFSET(N19,0,-1)</f>
        <v>2</v>
      </c>
      <c r="O19">
        <f ca="1">OFFSET(O19,0,-1)+1</f>
        <v>3</v>
      </c>
      <c r="P19">
        <f ca="1">OFFSET(P19,0,-1)+1</f>
        <v>4</v>
      </c>
      <c r="Q19">
        <f ca="1">OFFSET(Q19,0,-1)+1</f>
        <v>5</v>
      </c>
      <c r="R19">
        <f ca="1">OFFSET(R19,0,-1)+1</f>
        <v>6</v>
      </c>
      <c r="S19" s="1">
        <f ca="1">OFFSET(S19,0,-1)+1</f>
        <v>7</v>
      </c>
      <c r="T19" s="1"/>
      <c r="U19">
        <f ca="1">OFFSET(U19,0,-2)+1</f>
        <v>8</v>
      </c>
      <c r="V19">
        <f ca="1">OFFSET(V19,0,-1)</f>
        <v>8</v>
      </c>
      <c r="W19">
        <f ca="1">OFFSET(W19,0,-1)+1</f>
        <v>9</v>
      </c>
    </row>
    <row r="20" spans="1:26">
      <c r="A20" s="1">
        <v>1</v>
      </c>
      <c r="L20">
        <f>mergeValue(A20)</f>
        <v>1</v>
      </c>
      <c r="M20" t="s">
        <v>20</v>
      </c>
      <c r="O20" s="1"/>
      <c r="P20" s="1"/>
      <c r="Q20" s="1"/>
      <c r="R20" s="1"/>
      <c r="S20" s="1"/>
      <c r="T20" s="1"/>
      <c r="U20" s="1"/>
      <c r="V20" s="1"/>
      <c r="W20" t="s">
        <v>476</v>
      </c>
      <c r="Z20" t="str">
        <f t="shared" ref="Z20:Z33" si="0">IF(M20="","",M20 )</f>
        <v>Наименование тарифа</v>
      </c>
    </row>
    <row r="21" spans="1:26">
      <c r="A21" s="1"/>
      <c r="B21" s="1">
        <v>1</v>
      </c>
      <c r="L21" t="str">
        <f>mergeValue(A21) &amp;"."&amp; mergeValue(B21)</f>
        <v>1.1</v>
      </c>
      <c r="M21" t="s">
        <v>16</v>
      </c>
      <c r="O21" s="1"/>
      <c r="P21" s="1"/>
      <c r="Q21" s="1"/>
      <c r="R21" s="1"/>
      <c r="S21" s="1"/>
      <c r="T21" s="1"/>
      <c r="U21" s="1"/>
      <c r="V21" s="1"/>
      <c r="W21" t="s">
        <v>477</v>
      </c>
      <c r="Z21" t="str">
        <f t="shared" si="0"/>
        <v>Территория действия тарифа</v>
      </c>
    </row>
    <row r="22" spans="1:26">
      <c r="A22" s="1"/>
      <c r="B22" s="1"/>
      <c r="C22" s="1">
        <v>1</v>
      </c>
      <c r="L22" t="str">
        <f>mergeValue(A22) &amp;"."&amp; mergeValue(B22)&amp;"."&amp; mergeValue(C22)</f>
        <v>1.1.1</v>
      </c>
      <c r="M22" t="s">
        <v>7</v>
      </c>
      <c r="O22" s="1"/>
      <c r="P22" s="1"/>
      <c r="Q22" s="1"/>
      <c r="R22" s="1"/>
      <c r="S22" s="1"/>
      <c r="T22" s="1"/>
      <c r="U22" s="1"/>
      <c r="V22" s="1"/>
      <c r="W22" t="s">
        <v>632</v>
      </c>
      <c r="Z22" t="str">
        <f t="shared" si="0"/>
        <v xml:space="preserve">Наименование системы теплоснабжения </v>
      </c>
    </row>
    <row r="23" spans="1:26">
      <c r="A23" s="1"/>
      <c r="B23" s="1"/>
      <c r="C23" s="1"/>
      <c r="D23" s="1">
        <v>1</v>
      </c>
      <c r="L23" t="str">
        <f>mergeValue(A23) &amp;"."&amp; mergeValue(B23)&amp;"."&amp; mergeValue(C23)&amp;"."&amp; mergeValue(D23)</f>
        <v>1.1.1.1</v>
      </c>
      <c r="M23" t="s">
        <v>22</v>
      </c>
      <c r="O23" s="1"/>
      <c r="P23" s="1"/>
      <c r="Q23" s="1"/>
      <c r="R23" s="1"/>
      <c r="S23" s="1"/>
      <c r="T23" s="1"/>
      <c r="U23" s="1"/>
      <c r="V23" s="1"/>
      <c r="W23" t="s">
        <v>633</v>
      </c>
      <c r="Z23" t="str">
        <f t="shared" si="0"/>
        <v xml:space="preserve">Источник тепловой энергии  </v>
      </c>
    </row>
    <row r="24" spans="1:26">
      <c r="A24" s="1"/>
      <c r="B24" s="1"/>
      <c r="C24" s="1"/>
      <c r="D24" s="1"/>
      <c r="E24" s="1">
        <v>1</v>
      </c>
      <c r="H24">
        <v>1</v>
      </c>
      <c r="I24" s="1">
        <v>1</v>
      </c>
      <c r="L24" t="str">
        <f>mergeValue(A24) &amp;"."&amp; mergeValue(B24)&amp;"."&amp; mergeValue(C24)&amp;"."&amp; mergeValue(D24)&amp;"."&amp; mergeValue(E24)</f>
        <v>1.1.1.1.1</v>
      </c>
      <c r="M24" t="s">
        <v>9</v>
      </c>
      <c r="O24" s="1"/>
      <c r="P24" s="1"/>
      <c r="Q24" s="1"/>
      <c r="R24" s="1"/>
      <c r="S24" s="1"/>
      <c r="T24" s="1"/>
      <c r="U24" s="1"/>
      <c r="V24" s="1"/>
      <c r="W24" t="s">
        <v>637</v>
      </c>
      <c r="Z24" t="str">
        <f t="shared" si="0"/>
        <v>Схема подключения теплопотребляющей установки к коллектору источника тепловой энергии</v>
      </c>
    </row>
    <row r="25" spans="1:26">
      <c r="A25" s="1"/>
      <c r="B25" s="1"/>
      <c r="C25" s="1"/>
      <c r="D25" s="1"/>
      <c r="E25" s="1"/>
      <c r="F25" s="1">
        <v>1</v>
      </c>
      <c r="I25" s="1"/>
      <c r="J25" s="1">
        <v>1</v>
      </c>
      <c r="L25" t="str">
        <f>mergeValue(A25) &amp;"."&amp; mergeValue(B25)&amp;"."&amp; mergeValue(C25)&amp;"."&amp; mergeValue(D25)&amp;"."&amp; mergeValue(E25)&amp;"."&amp; mergeValue(F25)</f>
        <v>1.1.1.1.1.1</v>
      </c>
      <c r="M25" t="s">
        <v>10</v>
      </c>
      <c r="O25" s="1"/>
      <c r="P25" s="1"/>
      <c r="Q25" s="1"/>
      <c r="R25" s="1"/>
      <c r="S25" s="1"/>
      <c r="T25" s="1"/>
      <c r="U25" s="1"/>
      <c r="V25" s="1"/>
      <c r="W25" t="s">
        <v>635</v>
      </c>
      <c r="Z25" t="str">
        <f t="shared" si="0"/>
        <v>Группа потребителей</v>
      </c>
    </row>
    <row r="26" spans="1:26" ht="189" customHeight="1">
      <c r="A26" s="1"/>
      <c r="B26" s="1"/>
      <c r="C26" s="1"/>
      <c r="D26" s="1"/>
      <c r="E26" s="1"/>
      <c r="F26" s="1"/>
      <c r="G26">
        <v>1</v>
      </c>
      <c r="I26" s="1"/>
      <c r="J26" s="1"/>
      <c r="K26">
        <v>1</v>
      </c>
      <c r="L26" t="str">
        <f>mergeValue(A26) &amp;"."&amp; mergeValue(B26)&amp;"."&amp; mergeValue(C26)&amp;"."&amp; mergeValue(D26)&amp;"."&amp; mergeValue(E26)&amp;"."&amp; mergeValue(F26)&amp;"."&amp; mergeValue(G26)</f>
        <v>1.1.1.1.1.1.1</v>
      </c>
      <c r="R26" s="1"/>
      <c r="S26" s="1" t="s">
        <v>84</v>
      </c>
      <c r="T26" s="1"/>
      <c r="U26" s="1" t="s">
        <v>85</v>
      </c>
      <c r="W26" s="1" t="s">
        <v>654</v>
      </c>
      <c r="X26" t="str">
        <f>strCheckDate(O27:V27)</f>
        <v/>
      </c>
      <c r="Z26" t="str">
        <f t="shared" si="0"/>
        <v/>
      </c>
    </row>
    <row r="27" spans="1:26" hidden="1">
      <c r="A27" s="1"/>
      <c r="B27" s="1"/>
      <c r="C27" s="1"/>
      <c r="D27" s="1"/>
      <c r="E27" s="1"/>
      <c r="F27" s="1"/>
      <c r="I27" s="1"/>
      <c r="J27" s="1"/>
      <c r="Q27" t="str">
        <f>R26 &amp; "-" &amp; T26</f>
        <v>-</v>
      </c>
      <c r="R27" s="1"/>
      <c r="S27" s="1"/>
      <c r="T27" s="1"/>
      <c r="U27" s="1"/>
      <c r="W27" s="1"/>
      <c r="Z27" t="str">
        <f t="shared" si="0"/>
        <v/>
      </c>
    </row>
    <row r="28" spans="1:26" ht="15" customHeight="1">
      <c r="A28" s="1"/>
      <c r="B28" s="1"/>
      <c r="C28" s="1"/>
      <c r="D28" s="1"/>
      <c r="E28" s="1"/>
      <c r="F28" s="1"/>
      <c r="I28" s="1"/>
      <c r="J28" s="1"/>
      <c r="M28" t="s">
        <v>25</v>
      </c>
      <c r="W28" s="1"/>
      <c r="Z28" t="str">
        <f t="shared" si="0"/>
        <v>Добавить вид теплоносителя (параметры теплоносителя)</v>
      </c>
    </row>
    <row r="29" spans="1:26" ht="15" customHeight="1">
      <c r="A29" s="1"/>
      <c r="B29" s="1"/>
      <c r="C29" s="1"/>
      <c r="D29" s="1"/>
      <c r="E29" s="1"/>
      <c r="I29" s="1"/>
      <c r="M29" t="s">
        <v>11</v>
      </c>
      <c r="Z29" t="str">
        <f t="shared" si="0"/>
        <v>Добавить группу потребителей</v>
      </c>
    </row>
    <row r="30" spans="1:26" ht="15" customHeight="1">
      <c r="A30" s="1"/>
      <c r="B30" s="1"/>
      <c r="C30" s="1"/>
      <c r="D30" s="1"/>
      <c r="M30" t="s">
        <v>12</v>
      </c>
      <c r="Z30" t="str">
        <f t="shared" si="0"/>
        <v>Добавить схему подключения</v>
      </c>
    </row>
    <row r="31" spans="1:26" ht="15" customHeight="1">
      <c r="A31" s="1"/>
      <c r="B31" s="1"/>
      <c r="C31" s="1"/>
      <c r="M31" t="s">
        <v>17</v>
      </c>
      <c r="Z31" t="str">
        <f t="shared" si="0"/>
        <v>Добавить источник тепловой энергии</v>
      </c>
    </row>
    <row r="32" spans="1:26" ht="15" customHeight="1">
      <c r="A32" s="1"/>
      <c r="B32" s="1"/>
      <c r="M32" t="s">
        <v>18</v>
      </c>
      <c r="Z32" t="str">
        <f t="shared" si="0"/>
        <v>Добавить наименование системы теплоснабжения</v>
      </c>
    </row>
    <row r="33" spans="1:26" ht="15" customHeight="1">
      <c r="A33" s="1"/>
      <c r="M33" t="s">
        <v>19</v>
      </c>
      <c r="Z33" t="str">
        <f t="shared" si="0"/>
        <v>Добавить территорию действия тарифа</v>
      </c>
    </row>
    <row r="34" spans="1:26" ht="15" customHeight="1">
      <c r="M34" t="s">
        <v>309</v>
      </c>
    </row>
    <row r="36" spans="1:26" ht="105.75" customHeight="1">
      <c r="L36">
        <v>1</v>
      </c>
      <c r="M36" s="1" t="s">
        <v>631</v>
      </c>
      <c r="N36" s="1"/>
      <c r="O36" s="1"/>
      <c r="P36" s="1"/>
      <c r="Q36" s="1"/>
      <c r="R36" s="1"/>
      <c r="S36" s="1"/>
      <c r="T36" s="1"/>
      <c r="U36" s="1"/>
      <c r="V36" s="1"/>
      <c r="W36" s="1"/>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List05_8">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184</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List06_8">
    <tabColor rgb="FFEAEBEE"/>
    <pageSetUpPr fitToPage="1"/>
  </sheetPr>
  <dimension ref="A1:AA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3.7109375" customWidth="1"/>
    <col min="16" max="17" width="1.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51.140625" customWidth="1"/>
    <col min="270" max="270" width="0" hidden="1" customWidth="1"/>
    <col min="271" max="271" width="18.7109375" customWidth="1"/>
    <col min="272"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51.140625" customWidth="1"/>
    <col min="526" max="526" width="0" hidden="1" customWidth="1"/>
    <col min="527" max="527" width="18.7109375" customWidth="1"/>
    <col min="528"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51.140625" customWidth="1"/>
    <col min="782" max="782" width="0" hidden="1" customWidth="1"/>
    <col min="783" max="783" width="18.7109375" customWidth="1"/>
    <col min="784"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51.140625" customWidth="1"/>
    <col min="1038" max="1038" width="0" hidden="1" customWidth="1"/>
    <col min="1039" max="1039" width="18.7109375" customWidth="1"/>
    <col min="1040"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51.140625" customWidth="1"/>
    <col min="1294" max="1294" width="0" hidden="1" customWidth="1"/>
    <col min="1295" max="1295" width="18.7109375" customWidth="1"/>
    <col min="1296"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51.140625" customWidth="1"/>
    <col min="1550" max="1550" width="0" hidden="1" customWidth="1"/>
    <col min="1551" max="1551" width="18.7109375" customWidth="1"/>
    <col min="1552"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51.140625" customWidth="1"/>
    <col min="1806" max="1806" width="0" hidden="1" customWidth="1"/>
    <col min="1807" max="1807" width="18.7109375" customWidth="1"/>
    <col min="1808"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51.140625" customWidth="1"/>
    <col min="2062" max="2062" width="0" hidden="1" customWidth="1"/>
    <col min="2063" max="2063" width="18.7109375" customWidth="1"/>
    <col min="2064"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51.140625" customWidth="1"/>
    <col min="2318" max="2318" width="0" hidden="1" customWidth="1"/>
    <col min="2319" max="2319" width="18.7109375" customWidth="1"/>
    <col min="2320"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51.140625" customWidth="1"/>
    <col min="2574" max="2574" width="0" hidden="1" customWidth="1"/>
    <col min="2575" max="2575" width="18.7109375" customWidth="1"/>
    <col min="2576"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51.140625" customWidth="1"/>
    <col min="2830" max="2830" width="0" hidden="1" customWidth="1"/>
    <col min="2831" max="2831" width="18.7109375" customWidth="1"/>
    <col min="2832"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51.140625" customWidth="1"/>
    <col min="3086" max="3086" width="0" hidden="1" customWidth="1"/>
    <col min="3087" max="3087" width="18.7109375" customWidth="1"/>
    <col min="3088"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51.140625" customWidth="1"/>
    <col min="3342" max="3342" width="0" hidden="1" customWidth="1"/>
    <col min="3343" max="3343" width="18.7109375" customWidth="1"/>
    <col min="3344"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51.140625" customWidth="1"/>
    <col min="3598" max="3598" width="0" hidden="1" customWidth="1"/>
    <col min="3599" max="3599" width="18.7109375" customWidth="1"/>
    <col min="3600"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51.140625" customWidth="1"/>
    <col min="3854" max="3854" width="0" hidden="1" customWidth="1"/>
    <col min="3855" max="3855" width="18.7109375" customWidth="1"/>
    <col min="3856"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51.140625" customWidth="1"/>
    <col min="4110" max="4110" width="0" hidden="1" customWidth="1"/>
    <col min="4111" max="4111" width="18.7109375" customWidth="1"/>
    <col min="4112"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51.140625" customWidth="1"/>
    <col min="4366" max="4366" width="0" hidden="1" customWidth="1"/>
    <col min="4367" max="4367" width="18.7109375" customWidth="1"/>
    <col min="4368"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51.140625" customWidth="1"/>
    <col min="4622" max="4622" width="0" hidden="1" customWidth="1"/>
    <col min="4623" max="4623" width="18.7109375" customWidth="1"/>
    <col min="4624"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51.140625" customWidth="1"/>
    <col min="4878" max="4878" width="0" hidden="1" customWidth="1"/>
    <col min="4879" max="4879" width="18.7109375" customWidth="1"/>
    <col min="4880"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51.140625" customWidth="1"/>
    <col min="5134" max="5134" width="0" hidden="1" customWidth="1"/>
    <col min="5135" max="5135" width="18.7109375" customWidth="1"/>
    <col min="5136"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51.140625" customWidth="1"/>
    <col min="5390" max="5390" width="0" hidden="1" customWidth="1"/>
    <col min="5391" max="5391" width="18.7109375" customWidth="1"/>
    <col min="5392"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51.140625" customWidth="1"/>
    <col min="5646" max="5646" width="0" hidden="1" customWidth="1"/>
    <col min="5647" max="5647" width="18.7109375" customWidth="1"/>
    <col min="5648"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51.140625" customWidth="1"/>
    <col min="5902" max="5902" width="0" hidden="1" customWidth="1"/>
    <col min="5903" max="5903" width="18.7109375" customWidth="1"/>
    <col min="5904"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51.140625" customWidth="1"/>
    <col min="6158" max="6158" width="0" hidden="1" customWidth="1"/>
    <col min="6159" max="6159" width="18.7109375" customWidth="1"/>
    <col min="6160"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51.140625" customWidth="1"/>
    <col min="6414" max="6414" width="0" hidden="1" customWidth="1"/>
    <col min="6415" max="6415" width="18.7109375" customWidth="1"/>
    <col min="6416"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51.140625" customWidth="1"/>
    <col min="6670" max="6670" width="0" hidden="1" customWidth="1"/>
    <col min="6671" max="6671" width="18.7109375" customWidth="1"/>
    <col min="6672"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51.140625" customWidth="1"/>
    <col min="6926" max="6926" width="0" hidden="1" customWidth="1"/>
    <col min="6927" max="6927" width="18.7109375" customWidth="1"/>
    <col min="6928"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51.140625" customWidth="1"/>
    <col min="7182" max="7182" width="0" hidden="1" customWidth="1"/>
    <col min="7183" max="7183" width="18.7109375" customWidth="1"/>
    <col min="7184"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51.140625" customWidth="1"/>
    <col min="7438" max="7438" width="0" hidden="1" customWidth="1"/>
    <col min="7439" max="7439" width="18.7109375" customWidth="1"/>
    <col min="7440"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51.140625" customWidth="1"/>
    <col min="7694" max="7694" width="0" hidden="1" customWidth="1"/>
    <col min="7695" max="7695" width="18.7109375" customWidth="1"/>
    <col min="7696"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51.140625" customWidth="1"/>
    <col min="7950" max="7950" width="0" hidden="1" customWidth="1"/>
    <col min="7951" max="7951" width="18.7109375" customWidth="1"/>
    <col min="7952"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51.140625" customWidth="1"/>
    <col min="8206" max="8206" width="0" hidden="1" customWidth="1"/>
    <col min="8207" max="8207" width="18.7109375" customWidth="1"/>
    <col min="8208"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51.140625" customWidth="1"/>
    <col min="8462" max="8462" width="0" hidden="1" customWidth="1"/>
    <col min="8463" max="8463" width="18.7109375" customWidth="1"/>
    <col min="8464"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51.140625" customWidth="1"/>
    <col min="8718" max="8718" width="0" hidden="1" customWidth="1"/>
    <col min="8719" max="8719" width="18.7109375" customWidth="1"/>
    <col min="8720"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51.140625" customWidth="1"/>
    <col min="8974" max="8974" width="0" hidden="1" customWidth="1"/>
    <col min="8975" max="8975" width="18.7109375" customWidth="1"/>
    <col min="8976"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51.140625" customWidth="1"/>
    <col min="9230" max="9230" width="0" hidden="1" customWidth="1"/>
    <col min="9231" max="9231" width="18.7109375" customWidth="1"/>
    <col min="9232"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51.140625" customWidth="1"/>
    <col min="9486" max="9486" width="0" hidden="1" customWidth="1"/>
    <col min="9487" max="9487" width="18.7109375" customWidth="1"/>
    <col min="9488"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51.140625" customWidth="1"/>
    <col min="9742" max="9742" width="0" hidden="1" customWidth="1"/>
    <col min="9743" max="9743" width="18.7109375" customWidth="1"/>
    <col min="9744"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51.140625" customWidth="1"/>
    <col min="9998" max="9998" width="0" hidden="1" customWidth="1"/>
    <col min="9999" max="9999" width="18.7109375" customWidth="1"/>
    <col min="10000"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51.140625" customWidth="1"/>
    <col min="10254" max="10254" width="0" hidden="1" customWidth="1"/>
    <col min="10255" max="10255" width="18.7109375" customWidth="1"/>
    <col min="10256"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51.140625" customWidth="1"/>
    <col min="10510" max="10510" width="0" hidden="1" customWidth="1"/>
    <col min="10511" max="10511" width="18.7109375" customWidth="1"/>
    <col min="10512"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51.140625" customWidth="1"/>
    <col min="10766" max="10766" width="0" hidden="1" customWidth="1"/>
    <col min="10767" max="10767" width="18.7109375" customWidth="1"/>
    <col min="10768"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51.140625" customWidth="1"/>
    <col min="11022" max="11022" width="0" hidden="1" customWidth="1"/>
    <col min="11023" max="11023" width="18.7109375" customWidth="1"/>
    <col min="11024"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51.140625" customWidth="1"/>
    <col min="11278" max="11278" width="0" hidden="1" customWidth="1"/>
    <col min="11279" max="11279" width="18.7109375" customWidth="1"/>
    <col min="11280"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51.140625" customWidth="1"/>
    <col min="11534" max="11534" width="0" hidden="1" customWidth="1"/>
    <col min="11535" max="11535" width="18.7109375" customWidth="1"/>
    <col min="11536"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51.140625" customWidth="1"/>
    <col min="11790" max="11790" width="0" hidden="1" customWidth="1"/>
    <col min="11791" max="11791" width="18.7109375" customWidth="1"/>
    <col min="11792"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51.140625" customWidth="1"/>
    <col min="12046" max="12046" width="0" hidden="1" customWidth="1"/>
    <col min="12047" max="12047" width="18.7109375" customWidth="1"/>
    <col min="12048"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51.140625" customWidth="1"/>
    <col min="12302" max="12302" width="0" hidden="1" customWidth="1"/>
    <col min="12303" max="12303" width="18.7109375" customWidth="1"/>
    <col min="12304"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51.140625" customWidth="1"/>
    <col min="12558" max="12558" width="0" hidden="1" customWidth="1"/>
    <col min="12559" max="12559" width="18.7109375" customWidth="1"/>
    <col min="12560"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51.140625" customWidth="1"/>
    <col min="12814" max="12814" width="0" hidden="1" customWidth="1"/>
    <col min="12815" max="12815" width="18.7109375" customWidth="1"/>
    <col min="12816"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51.140625" customWidth="1"/>
    <col min="13070" max="13070" width="0" hidden="1" customWidth="1"/>
    <col min="13071" max="13071" width="18.7109375" customWidth="1"/>
    <col min="13072"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51.140625" customWidth="1"/>
    <col min="13326" max="13326" width="0" hidden="1" customWidth="1"/>
    <col min="13327" max="13327" width="18.7109375" customWidth="1"/>
    <col min="13328"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51.140625" customWidth="1"/>
    <col min="13582" max="13582" width="0" hidden="1" customWidth="1"/>
    <col min="13583" max="13583" width="18.7109375" customWidth="1"/>
    <col min="13584"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51.140625" customWidth="1"/>
    <col min="13838" max="13838" width="0" hidden="1" customWidth="1"/>
    <col min="13839" max="13839" width="18.7109375" customWidth="1"/>
    <col min="13840"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51.140625" customWidth="1"/>
    <col min="14094" max="14094" width="0" hidden="1" customWidth="1"/>
    <col min="14095" max="14095" width="18.7109375" customWidth="1"/>
    <col min="14096"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51.140625" customWidth="1"/>
    <col min="14350" max="14350" width="0" hidden="1" customWidth="1"/>
    <col min="14351" max="14351" width="18.7109375" customWidth="1"/>
    <col min="14352"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51.140625" customWidth="1"/>
    <col min="14606" max="14606" width="0" hidden="1" customWidth="1"/>
    <col min="14607" max="14607" width="18.7109375" customWidth="1"/>
    <col min="14608"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51.140625" customWidth="1"/>
    <col min="14862" max="14862" width="0" hidden="1" customWidth="1"/>
    <col min="14863" max="14863" width="18.7109375" customWidth="1"/>
    <col min="14864"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51.140625" customWidth="1"/>
    <col min="15118" max="15118" width="0" hidden="1" customWidth="1"/>
    <col min="15119" max="15119" width="18.7109375" customWidth="1"/>
    <col min="15120"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51.140625" customWidth="1"/>
    <col min="15374" max="15374" width="0" hidden="1" customWidth="1"/>
    <col min="15375" max="15375" width="18.7109375" customWidth="1"/>
    <col min="15376"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51.140625" customWidth="1"/>
    <col min="15630" max="15630" width="0" hidden="1" customWidth="1"/>
    <col min="15631" max="15631" width="18.7109375" customWidth="1"/>
    <col min="15632"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51.140625" customWidth="1"/>
    <col min="15886" max="15886" width="0" hidden="1" customWidth="1"/>
    <col min="15887" max="15887" width="18.7109375" customWidth="1"/>
    <col min="15888"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51.140625" customWidth="1"/>
    <col min="16142" max="16142" width="0" hidden="1" customWidth="1"/>
    <col min="16143" max="16143" width="18.7109375" customWidth="1"/>
    <col min="16144"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8:23" hidden="1"/>
    <row r="2" spans="8:23" hidden="1"/>
    <row r="3" spans="8:23" hidden="1"/>
    <row r="4" spans="8:23" ht="3" customHeight="1"/>
    <row r="5" spans="8:23" ht="22.5" customHeight="1">
      <c r="L5" s="1" t="s">
        <v>630</v>
      </c>
      <c r="M5" s="1"/>
      <c r="N5" s="1"/>
      <c r="O5" s="1"/>
      <c r="P5" s="1"/>
      <c r="Q5" s="1"/>
      <c r="R5" s="1"/>
      <c r="S5" s="1"/>
      <c r="T5" s="1"/>
    </row>
    <row r="6" spans="8:23" ht="3" customHeight="1"/>
    <row r="7" spans="8:23">
      <c r="M7" t="s">
        <v>502</v>
      </c>
      <c r="O7" s="1" t="str">
        <f>IF(NameOrPr_ch="",IF(NameOrPr="","",NameOrPr),NameOrPr_ch)</f>
        <v>Комитет по тарифам и энергетике Псковской области</v>
      </c>
      <c r="P7" s="1"/>
      <c r="Q7" s="1"/>
      <c r="R7" s="1"/>
      <c r="S7" s="1"/>
      <c r="T7" s="1"/>
    </row>
    <row r="8" spans="8:23">
      <c r="M8" t="s">
        <v>595</v>
      </c>
      <c r="O8" s="1" t="str">
        <f>IF(datePr_ch="",IF(datePr="","",datePr),datePr_ch)</f>
        <v>23.11.2022</v>
      </c>
      <c r="P8" s="1"/>
      <c r="Q8" s="1"/>
      <c r="R8" s="1"/>
      <c r="S8" s="1"/>
      <c r="T8" s="1"/>
    </row>
    <row r="9" spans="8:23">
      <c r="M9" t="s">
        <v>594</v>
      </c>
      <c r="O9" s="1" t="str">
        <f>IF(numberPr_ch="",IF(numberPr="","",numberPr),numberPr_ch)</f>
        <v>№163-т от 23.11.2022; №212-т от 23.11.2022</v>
      </c>
      <c r="P9" s="1"/>
      <c r="Q9" s="1"/>
      <c r="R9" s="1"/>
      <c r="S9" s="1"/>
      <c r="T9" s="1"/>
    </row>
    <row r="10" spans="8:23">
      <c r="M10" t="s">
        <v>501</v>
      </c>
      <c r="O10" s="1" t="str">
        <f>IF(IstPub_ch="",IF(IstPub="","",IstPub),IstPub_ch)</f>
        <v>https://tarif.pskov.ru/deystvuyushchie-tarify/teplosnabzhenie</v>
      </c>
      <c r="P10" s="1"/>
      <c r="Q10" s="1"/>
      <c r="R10" s="1"/>
      <c r="S10" s="1"/>
      <c r="T10" s="1"/>
    </row>
    <row r="11" spans="8:23" hidden="1">
      <c r="U11" t="s">
        <v>373</v>
      </c>
    </row>
    <row r="12" spans="8:23" ht="15" customHeight="1">
      <c r="H12" t="s">
        <v>93</v>
      </c>
      <c r="O12" s="1"/>
      <c r="P12" s="1"/>
      <c r="Q12" s="1"/>
      <c r="R12" s="1"/>
      <c r="S12" s="1"/>
      <c r="T12" s="1"/>
      <c r="U12" s="1"/>
    </row>
    <row r="13" spans="8:23">
      <c r="L13" s="1" t="s">
        <v>454</v>
      </c>
      <c r="M13" s="1"/>
      <c r="N13" s="1"/>
      <c r="O13" s="1"/>
      <c r="P13" s="1"/>
      <c r="Q13" s="1"/>
      <c r="R13" s="1"/>
      <c r="S13" s="1"/>
      <c r="T13" s="1"/>
      <c r="U13" s="1"/>
      <c r="V13" s="1"/>
      <c r="W13" s="1" t="s">
        <v>455</v>
      </c>
    </row>
    <row r="14" spans="8:23" ht="14.25" customHeight="1">
      <c r="L14" s="1" t="s">
        <v>92</v>
      </c>
      <c r="M14" s="1" t="s">
        <v>638</v>
      </c>
      <c r="O14" s="1" t="s">
        <v>640</v>
      </c>
      <c r="P14" s="1"/>
      <c r="Q14" s="1"/>
      <c r="R14" s="1"/>
      <c r="S14" s="1"/>
      <c r="T14" s="1"/>
      <c r="U14" s="1" t="s">
        <v>341</v>
      </c>
      <c r="V14" s="1" t="s">
        <v>275</v>
      </c>
      <c r="W14" s="1"/>
    </row>
    <row r="15" spans="8:23" ht="14.25" customHeight="1">
      <c r="L15" s="1"/>
      <c r="M15" s="1"/>
      <c r="O15" s="1" t="s">
        <v>639</v>
      </c>
      <c r="R15" s="1" t="s">
        <v>653</v>
      </c>
      <c r="S15" s="1"/>
      <c r="T15" s="1"/>
      <c r="U15" s="1"/>
      <c r="V15" s="1"/>
      <c r="W15" s="1"/>
    </row>
    <row r="16" spans="8:23" ht="30.75" customHeight="1">
      <c r="L16" s="1"/>
      <c r="M16" s="1"/>
      <c r="O16" s="1"/>
      <c r="R16" t="s">
        <v>274</v>
      </c>
      <c r="S16" s="1" t="s">
        <v>273</v>
      </c>
      <c r="T16" s="1"/>
      <c r="U16" s="1"/>
      <c r="V16" s="1"/>
      <c r="W16" s="1"/>
    </row>
    <row r="17" spans="1:27">
      <c r="K17">
        <v>1</v>
      </c>
      <c r="L17" t="s">
        <v>93</v>
      </c>
      <c r="M17" t="s">
        <v>49</v>
      </c>
      <c r="N17" t="s">
        <v>49</v>
      </c>
      <c r="O17">
        <f ca="1">OFFSET(O17,0,-1)+1</f>
        <v>3</v>
      </c>
      <c r="P17">
        <f ca="1">OFFSET(P17,0,-1)</f>
        <v>3</v>
      </c>
      <c r="Q17">
        <f ca="1">OFFSET(Q17,0,-1)</f>
        <v>3</v>
      </c>
      <c r="R17">
        <f ca="1">OFFSET(R17,0,-1)+1</f>
        <v>4</v>
      </c>
      <c r="S17" s="1">
        <f ca="1">OFFSET(S17,0,-1)+1</f>
        <v>5</v>
      </c>
      <c r="T17" s="1"/>
      <c r="U17">
        <f ca="1">OFFSET(U17,0,-2)+1</f>
        <v>6</v>
      </c>
      <c r="V17">
        <f ca="1">OFFSET(V17,0,-1)</f>
        <v>6</v>
      </c>
      <c r="W17">
        <f ca="1">OFFSET(W17,0,-1)+1</f>
        <v>7</v>
      </c>
    </row>
    <row r="18" spans="1:27">
      <c r="A18" s="1">
        <v>1</v>
      </c>
      <c r="L18">
        <f>mergeValue(A18)</f>
        <v>1</v>
      </c>
      <c r="M18" t="s">
        <v>20</v>
      </c>
      <c r="O18" s="1"/>
      <c r="P18" s="1"/>
      <c r="Q18" s="1"/>
      <c r="R18" s="1"/>
      <c r="S18" s="1"/>
      <c r="T18" s="1"/>
      <c r="U18" s="1"/>
      <c r="V18" s="1"/>
      <c r="W18" t="s">
        <v>476</v>
      </c>
    </row>
    <row r="19" spans="1:27">
      <c r="A19" s="1"/>
      <c r="B19" s="1">
        <v>1</v>
      </c>
      <c r="L19" t="str">
        <f>mergeValue(A19) &amp;"."&amp; mergeValue(B19)</f>
        <v>1.1</v>
      </c>
      <c r="M19" t="s">
        <v>16</v>
      </c>
      <c r="O19" s="1"/>
      <c r="P19" s="1"/>
      <c r="Q19" s="1"/>
      <c r="R19" s="1"/>
      <c r="S19" s="1"/>
      <c r="T19" s="1"/>
      <c r="U19" s="1"/>
      <c r="V19" s="1"/>
      <c r="W19" t="s">
        <v>477</v>
      </c>
    </row>
    <row r="20" spans="1:27">
      <c r="A20" s="1"/>
      <c r="B20" s="1"/>
      <c r="C20" s="1">
        <v>1</v>
      </c>
      <c r="L20" t="str">
        <f>mergeValue(A20) &amp;"."&amp; mergeValue(B20)&amp;"."&amp; mergeValue(C20)</f>
        <v>1.1.1</v>
      </c>
      <c r="M20" t="s">
        <v>7</v>
      </c>
      <c r="O20" s="1"/>
      <c r="P20" s="1"/>
      <c r="Q20" s="1"/>
      <c r="R20" s="1"/>
      <c r="S20" s="1"/>
      <c r="T20" s="1"/>
      <c r="U20" s="1"/>
      <c r="V20" s="1"/>
      <c r="W20" t="s">
        <v>632</v>
      </c>
    </row>
    <row r="21" spans="1:27">
      <c r="A21" s="1"/>
      <c r="B21" s="1"/>
      <c r="C21" s="1"/>
      <c r="D21" s="1">
        <v>1</v>
      </c>
      <c r="L21" t="str">
        <f>mergeValue(A21) &amp;"."&amp; mergeValue(B21)&amp;"."&amp; mergeValue(C21)&amp;"."&amp; mergeValue(D21)</f>
        <v>1.1.1.1</v>
      </c>
      <c r="M21" t="s">
        <v>22</v>
      </c>
      <c r="O21" s="1"/>
      <c r="P21" s="1"/>
      <c r="Q21" s="1"/>
      <c r="R21" s="1"/>
      <c r="S21" s="1"/>
      <c r="T21" s="1"/>
      <c r="U21" s="1"/>
      <c r="V21" s="1"/>
      <c r="W21" t="s">
        <v>633</v>
      </c>
    </row>
    <row r="22" spans="1:27">
      <c r="A22" s="1"/>
      <c r="B22" s="1"/>
      <c r="C22" s="1"/>
      <c r="D22" s="1"/>
      <c r="E22" s="1">
        <v>1</v>
      </c>
      <c r="H22">
        <v>1</v>
      </c>
      <c r="I22" s="1">
        <v>1</v>
      </c>
      <c r="L22" t="str">
        <f>mergeValue(A22) &amp;"."&amp; mergeValue(B22)&amp;"."&amp; mergeValue(C22)&amp;"."&amp; mergeValue(D22)&amp;"."&amp; mergeValue(E22)</f>
        <v>1.1.1.1.1</v>
      </c>
      <c r="M22" t="s">
        <v>9</v>
      </c>
      <c r="O22" s="1"/>
      <c r="P22" s="1"/>
      <c r="Q22" s="1"/>
      <c r="R22" s="1"/>
      <c r="S22" s="1"/>
      <c r="T22" s="1"/>
      <c r="U22" s="1"/>
      <c r="V22" s="1"/>
      <c r="W22" t="s">
        <v>637</v>
      </c>
    </row>
    <row r="23" spans="1:27">
      <c r="A23" s="1"/>
      <c r="B23" s="1"/>
      <c r="C23" s="1"/>
      <c r="D23" s="1"/>
      <c r="E23" s="1"/>
      <c r="F23" s="1">
        <v>1</v>
      </c>
      <c r="I23" s="1"/>
      <c r="J23" s="1">
        <v>1</v>
      </c>
      <c r="L23" t="str">
        <f>mergeValue(A23) &amp;"."&amp; mergeValue(B23)&amp;"."&amp; mergeValue(C23)&amp;"."&amp; mergeValue(D23)&amp;"."&amp; mergeValue(E23)&amp;"."&amp; mergeValue(F23)</f>
        <v>1.1.1.1.1.1</v>
      </c>
      <c r="M23" t="s">
        <v>10</v>
      </c>
      <c r="O23" s="1"/>
      <c r="P23" s="1"/>
      <c r="Q23" s="1"/>
      <c r="R23" s="1"/>
      <c r="S23" s="1"/>
      <c r="T23" s="1"/>
      <c r="U23" s="1"/>
      <c r="V23" s="1"/>
      <c r="W23" t="s">
        <v>635</v>
      </c>
      <c r="Y23" t="str">
        <f>strCheckUnique(Z23:Z26)</f>
        <v/>
      </c>
      <c r="AA23" t="str">
        <f>IF(O23="","",O23 &amp; ":_")</f>
        <v/>
      </c>
    </row>
    <row r="24" spans="1:27" ht="189"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84</v>
      </c>
      <c r="T24" s="1"/>
      <c r="U24" s="1" t="s">
        <v>85</v>
      </c>
      <c r="W24" s="1" t="s">
        <v>655</v>
      </c>
      <c r="X24" t="str">
        <f>strCheckDate(O25:V25)</f>
        <v/>
      </c>
      <c r="Z24" t="str">
        <f>IF(M24="","",M24 )</f>
        <v/>
      </c>
    </row>
    <row r="25" spans="1:27" hidden="1">
      <c r="A25" s="1"/>
      <c r="B25" s="1"/>
      <c r="C25" s="1"/>
      <c r="D25" s="1"/>
      <c r="E25" s="1"/>
      <c r="F25" s="1"/>
      <c r="I25" s="1"/>
      <c r="J25" s="1"/>
      <c r="Q25" t="str">
        <f>R24 &amp; "-" &amp; T24</f>
        <v>-</v>
      </c>
      <c r="R25" s="1"/>
      <c r="S25" s="1"/>
      <c r="T25" s="1"/>
      <c r="U25" s="1"/>
      <c r="W25" s="1"/>
    </row>
    <row r="26" spans="1:27" ht="15" customHeight="1">
      <c r="A26" s="1"/>
      <c r="B26" s="1"/>
      <c r="C26" s="1"/>
      <c r="D26" s="1"/>
      <c r="E26" s="1"/>
      <c r="F26" s="1"/>
      <c r="I26" s="1"/>
      <c r="J26" s="1"/>
      <c r="M26" t="s">
        <v>25</v>
      </c>
      <c r="W26" s="1"/>
    </row>
    <row r="27" spans="1:27" ht="15" customHeight="1">
      <c r="A27" s="1"/>
      <c r="B27" s="1"/>
      <c r="C27" s="1"/>
      <c r="D27" s="1"/>
      <c r="E27" s="1"/>
      <c r="I27" s="1"/>
      <c r="M27" t="s">
        <v>11</v>
      </c>
    </row>
    <row r="28" spans="1:27" ht="15" customHeight="1">
      <c r="A28" s="1"/>
      <c r="B28" s="1"/>
      <c r="C28" s="1"/>
      <c r="D28" s="1"/>
      <c r="M28" t="s">
        <v>12</v>
      </c>
    </row>
    <row r="29" spans="1:27" ht="15" customHeight="1">
      <c r="A29" s="1"/>
      <c r="B29" s="1"/>
      <c r="C29" s="1"/>
      <c r="M29" t="s">
        <v>17</v>
      </c>
    </row>
    <row r="30" spans="1:27" ht="15" customHeight="1">
      <c r="A30" s="1"/>
      <c r="B30" s="1"/>
      <c r="M30" t="s">
        <v>18</v>
      </c>
    </row>
    <row r="31" spans="1:27" ht="15" customHeight="1">
      <c r="A31" s="1"/>
      <c r="M31" t="s">
        <v>19</v>
      </c>
    </row>
    <row r="32" spans="1:27" ht="15" customHeight="1">
      <c r="M32" t="s">
        <v>309</v>
      </c>
    </row>
    <row r="33" spans="12:23" ht="3" customHeight="1"/>
    <row r="34" spans="12:23" ht="133.5" customHeight="1">
      <c r="L34">
        <v>1</v>
      </c>
      <c r="M34" s="1" t="s">
        <v>631</v>
      </c>
      <c r="N34" s="1"/>
      <c r="O34" s="1"/>
      <c r="P34" s="1"/>
      <c r="Q34" s="1"/>
      <c r="R34" s="1"/>
      <c r="S34" s="1"/>
      <c r="T34" s="1"/>
      <c r="U34" s="1"/>
      <c r="V34" s="1"/>
      <c r="W34" s="1"/>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5_4">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51</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List06_4">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3.7109375" customWidth="1"/>
    <col min="16" max="17" width="1.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12:23" ht="14.25" hidden="1" customHeight="1"/>
    <row r="2" spans="12:23" ht="14.25" hidden="1" customHeight="1"/>
    <row r="3" spans="12:23" ht="14.25" hidden="1" customHeight="1"/>
    <row r="4" spans="12:23" ht="3" customHeight="1"/>
    <row r="5" spans="12:23" ht="22.5" customHeight="1">
      <c r="L5" s="1" t="s">
        <v>656</v>
      </c>
      <c r="M5" s="1"/>
      <c r="N5" s="1"/>
      <c r="O5" s="1"/>
      <c r="P5" s="1"/>
      <c r="Q5" s="1"/>
      <c r="R5" s="1"/>
      <c r="S5" s="1"/>
      <c r="T5" s="1"/>
    </row>
    <row r="6" spans="12:23" ht="3" customHeight="1"/>
    <row r="7" spans="12:23">
      <c r="M7" t="s">
        <v>502</v>
      </c>
      <c r="O7" s="1" t="str">
        <f>IF(NameOrPr_ch="",IF(NameOrPr="","",NameOrPr),NameOrPr_ch)</f>
        <v>Комитет по тарифам и энергетике Псковской области</v>
      </c>
      <c r="P7" s="1"/>
      <c r="Q7" s="1"/>
      <c r="R7" s="1"/>
      <c r="S7" s="1"/>
      <c r="T7" s="1"/>
    </row>
    <row r="8" spans="12:23">
      <c r="M8" t="s">
        <v>595</v>
      </c>
      <c r="O8" s="1" t="str">
        <f>IF(datePr_ch="",IF(datePr="","",datePr),datePr_ch)</f>
        <v>23.11.2022</v>
      </c>
      <c r="P8" s="1"/>
      <c r="Q8" s="1"/>
      <c r="R8" s="1"/>
      <c r="S8" s="1"/>
      <c r="T8" s="1"/>
    </row>
    <row r="9" spans="12:23">
      <c r="M9" t="s">
        <v>594</v>
      </c>
      <c r="O9" s="1" t="str">
        <f>IF(numberPr_ch="",IF(numberPr="","",numberPr),numberPr_ch)</f>
        <v>№163-т от 23.11.2022; №212-т от 23.11.2022</v>
      </c>
      <c r="P9" s="1"/>
      <c r="Q9" s="1"/>
      <c r="R9" s="1"/>
      <c r="S9" s="1"/>
      <c r="T9" s="1"/>
    </row>
    <row r="10" spans="12:23">
      <c r="M10" t="s">
        <v>501</v>
      </c>
      <c r="O10" s="1" t="str">
        <f>IF(IstPub_ch="",IF(IstPub="","",IstPub),IstPub_ch)</f>
        <v>https://tarif.pskov.ru/deystvuyushchie-tarify/teplosnabzhenie</v>
      </c>
      <c r="P10" s="1"/>
      <c r="Q10" s="1"/>
      <c r="R10" s="1"/>
      <c r="S10" s="1"/>
      <c r="T10" s="1"/>
    </row>
    <row r="11" spans="12:23" ht="11.25" hidden="1" customHeight="1">
      <c r="L11" s="1"/>
      <c r="M11" s="1"/>
      <c r="O11" s="1"/>
      <c r="P11" s="1"/>
      <c r="Q11" s="1"/>
      <c r="R11" s="1"/>
      <c r="S11" s="1"/>
      <c r="T11" s="1"/>
      <c r="U11" t="s">
        <v>373</v>
      </c>
    </row>
    <row r="12" spans="12:23">
      <c r="O12" s="1"/>
      <c r="P12" s="1"/>
      <c r="Q12" s="1"/>
      <c r="R12" s="1"/>
      <c r="S12" s="1"/>
      <c r="T12" s="1"/>
      <c r="U12" s="1"/>
    </row>
    <row r="13" spans="12:23" ht="14.25" customHeight="1">
      <c r="L13" s="1" t="s">
        <v>454</v>
      </c>
      <c r="M13" s="1"/>
      <c r="N13" s="1"/>
      <c r="O13" s="1"/>
      <c r="P13" s="1"/>
      <c r="Q13" s="1"/>
      <c r="R13" s="1"/>
      <c r="S13" s="1"/>
      <c r="T13" s="1"/>
      <c r="U13" s="1"/>
      <c r="V13" s="1"/>
      <c r="W13" s="1" t="s">
        <v>455</v>
      </c>
    </row>
    <row r="14" spans="12:23" ht="14.25" customHeight="1">
      <c r="L14" s="1" t="s">
        <v>92</v>
      </c>
      <c r="M14" s="1" t="s">
        <v>638</v>
      </c>
      <c r="O14" s="1" t="s">
        <v>640</v>
      </c>
      <c r="P14" s="1"/>
      <c r="Q14" s="1"/>
      <c r="R14" s="1"/>
      <c r="S14" s="1"/>
      <c r="T14" s="1"/>
      <c r="U14" s="1" t="s">
        <v>341</v>
      </c>
      <c r="V14" s="1" t="s">
        <v>275</v>
      </c>
      <c r="W14" s="1"/>
    </row>
    <row r="15" spans="12:23" ht="14.25" customHeight="1">
      <c r="L15" s="1"/>
      <c r="M15" s="1"/>
      <c r="O15" s="1" t="s">
        <v>620</v>
      </c>
      <c r="P15" s="1"/>
      <c r="Q15" s="1"/>
      <c r="R15" s="1" t="s">
        <v>653</v>
      </c>
      <c r="S15" s="1"/>
      <c r="T15" s="1"/>
      <c r="U15" s="1"/>
      <c r="V15" s="1"/>
      <c r="W15" s="1"/>
    </row>
    <row r="16" spans="12:23" ht="30" customHeight="1">
      <c r="L16" s="1"/>
      <c r="M16" s="1"/>
      <c r="O16" s="1"/>
      <c r="R16" t="s">
        <v>274</v>
      </c>
      <c r="S16" s="1" t="s">
        <v>273</v>
      </c>
      <c r="T16" s="1"/>
      <c r="U16" s="1"/>
      <c r="V16" s="1"/>
      <c r="W16" s="1"/>
    </row>
    <row r="17" spans="1:26">
      <c r="K17">
        <v>1</v>
      </c>
      <c r="L17" t="s">
        <v>93</v>
      </c>
      <c r="M17" t="s">
        <v>49</v>
      </c>
      <c r="N17" t="s">
        <v>49</v>
      </c>
      <c r="O17">
        <f ca="1">OFFSET(O17,0,-1)+1</f>
        <v>3</v>
      </c>
      <c r="P17">
        <f ca="1">OFFSET(P17,0,-1)</f>
        <v>3</v>
      </c>
      <c r="Q17">
        <f ca="1">OFFSET(Q17,0,-1)</f>
        <v>3</v>
      </c>
      <c r="R17">
        <f ca="1">OFFSET(R17,0,-1)+1</f>
        <v>4</v>
      </c>
      <c r="S17" s="1">
        <f ca="1">OFFSET(S17,0,-1)+1</f>
        <v>5</v>
      </c>
      <c r="T17" s="1"/>
      <c r="U17">
        <f ca="1">OFFSET(U17,0,-2)+1</f>
        <v>6</v>
      </c>
      <c r="V17">
        <f ca="1">OFFSET(V17,0,-1)</f>
        <v>6</v>
      </c>
      <c r="W17">
        <f ca="1">OFFSET(W17,0,-1)+1</f>
        <v>7</v>
      </c>
    </row>
    <row r="18" spans="1:26">
      <c r="A18" s="1">
        <v>1</v>
      </c>
      <c r="K18">
        <v>1</v>
      </c>
      <c r="L18">
        <f>mergeValue(A18)</f>
        <v>1</v>
      </c>
      <c r="M18" t="s">
        <v>20</v>
      </c>
      <c r="O18" s="1"/>
      <c r="P18" s="1"/>
      <c r="Q18" s="1"/>
      <c r="R18" s="1"/>
      <c r="S18" s="1"/>
      <c r="T18" s="1"/>
      <c r="U18" s="1"/>
      <c r="V18" s="1"/>
      <c r="W18" t="s">
        <v>657</v>
      </c>
    </row>
    <row r="19" spans="1:26">
      <c r="A19" s="1"/>
      <c r="B19" s="1">
        <v>1</v>
      </c>
      <c r="K19">
        <v>1</v>
      </c>
      <c r="L19" t="str">
        <f>mergeValue(A19) &amp;"."&amp; mergeValue(B19)</f>
        <v>1.1</v>
      </c>
      <c r="M19" t="s">
        <v>16</v>
      </c>
      <c r="O19" s="1"/>
      <c r="P19" s="1"/>
      <c r="Q19" s="1"/>
      <c r="R19" s="1"/>
      <c r="S19" s="1"/>
      <c r="T19" s="1"/>
      <c r="U19" s="1"/>
      <c r="V19" s="1"/>
      <c r="W19" t="s">
        <v>477</v>
      </c>
    </row>
    <row r="20" spans="1:26">
      <c r="A20" s="1"/>
      <c r="B20" s="1"/>
      <c r="C20" s="1">
        <v>1</v>
      </c>
      <c r="K20">
        <v>1</v>
      </c>
      <c r="L20" t="str">
        <f>mergeValue(A20) &amp;"."&amp; mergeValue(B20)&amp;"."&amp; mergeValue(C20)</f>
        <v>1.1.1</v>
      </c>
      <c r="M20" t="s">
        <v>7</v>
      </c>
      <c r="O20" s="1"/>
      <c r="P20" s="1"/>
      <c r="Q20" s="1"/>
      <c r="R20" s="1"/>
      <c r="S20" s="1"/>
      <c r="T20" s="1"/>
      <c r="U20" s="1"/>
      <c r="V20" s="1"/>
      <c r="W20" t="s">
        <v>632</v>
      </c>
    </row>
    <row r="21" spans="1:26">
      <c r="A21" s="1"/>
      <c r="B21" s="1"/>
      <c r="C21" s="1"/>
      <c r="D21" s="1">
        <v>1</v>
      </c>
      <c r="I21" s="1">
        <v>1</v>
      </c>
      <c r="K21">
        <v>1</v>
      </c>
      <c r="L21" t="str">
        <f>mergeValue(A21) &amp;"."&amp; mergeValue(B21)&amp;"."&amp; mergeValue(C21)&amp;"."&amp; mergeValue(D21)</f>
        <v>1.1.1.1</v>
      </c>
      <c r="M21" t="s">
        <v>22</v>
      </c>
      <c r="O21" s="1"/>
      <c r="P21" s="1"/>
      <c r="Q21" s="1"/>
      <c r="R21" s="1"/>
      <c r="S21" s="1"/>
      <c r="T21" s="1"/>
      <c r="U21" s="1"/>
      <c r="V21" s="1"/>
      <c r="W21" t="s">
        <v>633</v>
      </c>
    </row>
    <row r="22" spans="1:26" ht="11.25" hidden="1" customHeight="1">
      <c r="A22" s="1"/>
      <c r="B22" s="1"/>
      <c r="C22" s="1"/>
      <c r="D22" s="1"/>
      <c r="E22" s="1">
        <v>1</v>
      </c>
      <c r="I22" s="1"/>
      <c r="K22">
        <v>1</v>
      </c>
    </row>
    <row r="23" spans="1:26">
      <c r="A23" s="1"/>
      <c r="B23" s="1"/>
      <c r="C23" s="1"/>
      <c r="D23" s="1"/>
      <c r="E23" s="1"/>
      <c r="F23" s="1">
        <v>1</v>
      </c>
      <c r="I23" s="1"/>
      <c r="J23" s="1"/>
      <c r="K23">
        <v>1</v>
      </c>
      <c r="L23" t="str">
        <f>mergeValue(A23) &amp;"."&amp; mergeValue(B23)&amp;"."&amp; mergeValue(C23)&amp;"."&amp; mergeValue(D23)&amp;"."&amp;  mergeValue(F23)</f>
        <v>1.1.1.1.1</v>
      </c>
      <c r="M23" t="s">
        <v>10</v>
      </c>
      <c r="O23" s="1"/>
      <c r="P23" s="1"/>
      <c r="Q23" s="1"/>
      <c r="R23" s="1"/>
      <c r="S23" s="1"/>
      <c r="T23" s="1"/>
      <c r="U23" s="1"/>
      <c r="V23" s="1"/>
      <c r="W23" t="s">
        <v>634</v>
      </c>
      <c r="Y23" t="str">
        <f>strCheckUnique(Z23:Z26)</f>
        <v/>
      </c>
    </row>
    <row r="24" spans="1:26" ht="189" customHeight="1">
      <c r="A24" s="1"/>
      <c r="B24" s="1"/>
      <c r="C24" s="1"/>
      <c r="D24" s="1"/>
      <c r="E24" s="1"/>
      <c r="F24" s="1"/>
      <c r="G24">
        <v>1</v>
      </c>
      <c r="I24" s="1"/>
      <c r="J24" s="1"/>
      <c r="L24" t="str">
        <f>mergeValue(A24) &amp;"."&amp; mergeValue(B24)&amp;"."&amp; mergeValue(C24)&amp;"."&amp; mergeValue(D24)&amp;"."&amp;  mergeValue(F24)&amp;"."&amp;  mergeValue(G24)</f>
        <v>1.1.1.1.1.1</v>
      </c>
      <c r="R24" s="1"/>
      <c r="S24" s="1" t="s">
        <v>84</v>
      </c>
      <c r="T24" s="1"/>
      <c r="U24" s="1" t="s">
        <v>85</v>
      </c>
      <c r="W24" s="1" t="s">
        <v>658</v>
      </c>
      <c r="X24" t="str">
        <f>strCheckDate(O25:V25)</f>
        <v/>
      </c>
      <c r="Z24" t="str">
        <f>IF(M24="","",M24 )</f>
        <v/>
      </c>
    </row>
    <row r="25" spans="1:26" ht="11.25" hidden="1" customHeight="1">
      <c r="A25" s="1"/>
      <c r="B25" s="1"/>
      <c r="C25" s="1"/>
      <c r="D25" s="1"/>
      <c r="E25" s="1"/>
      <c r="F25" s="1"/>
      <c r="I25" s="1"/>
      <c r="J25" s="1"/>
      <c r="K25">
        <v>1</v>
      </c>
      <c r="Q25" t="str">
        <f>R24 &amp; "-" &amp; T24</f>
        <v>-</v>
      </c>
      <c r="R25" s="1"/>
      <c r="S25" s="1"/>
      <c r="T25" s="1"/>
      <c r="U25" s="1"/>
      <c r="W25" s="1"/>
    </row>
    <row r="26" spans="1:26" ht="15" customHeight="1">
      <c r="A26" s="1"/>
      <c r="B26" s="1"/>
      <c r="C26" s="1"/>
      <c r="D26" s="1"/>
      <c r="E26" s="1"/>
      <c r="F26" s="1"/>
      <c r="I26" s="1"/>
      <c r="J26" s="1"/>
      <c r="K26">
        <v>1</v>
      </c>
      <c r="M26" t="s">
        <v>25</v>
      </c>
      <c r="W26" s="1"/>
    </row>
    <row r="27" spans="1:26" ht="15" customHeight="1">
      <c r="A27" s="1"/>
      <c r="B27" s="1"/>
      <c r="C27" s="1"/>
      <c r="D27" s="1"/>
      <c r="E27" s="1"/>
      <c r="I27" s="1"/>
      <c r="M27" t="s">
        <v>11</v>
      </c>
    </row>
    <row r="28" spans="1:26" ht="15" hidden="1" customHeight="1">
      <c r="A28" s="1"/>
      <c r="B28" s="1"/>
      <c r="C28" s="1"/>
      <c r="D28" s="1"/>
      <c r="I28" s="1"/>
    </row>
    <row r="29" spans="1:26" ht="15" customHeight="1">
      <c r="A29" s="1"/>
      <c r="B29" s="1"/>
      <c r="C29" s="1"/>
      <c r="K29">
        <v>1</v>
      </c>
      <c r="M29" t="s">
        <v>17</v>
      </c>
    </row>
    <row r="30" spans="1:26" ht="15" customHeight="1">
      <c r="A30" s="1"/>
      <c r="B30" s="1"/>
      <c r="K30">
        <v>1</v>
      </c>
      <c r="M30" t="s">
        <v>18</v>
      </c>
    </row>
    <row r="31" spans="1:26" ht="15" customHeight="1">
      <c r="A31" s="1"/>
      <c r="K31">
        <v>1</v>
      </c>
      <c r="M31" t="s">
        <v>19</v>
      </c>
    </row>
    <row r="32" spans="1:26" ht="15" customHeight="1">
      <c r="M32" t="s">
        <v>309</v>
      </c>
    </row>
    <row r="33" spans="12:23" ht="3" customHeight="1"/>
    <row r="34" spans="12:23" ht="106.5" customHeight="1">
      <c r="L34">
        <v>1</v>
      </c>
      <c r="M34" s="1" t="s">
        <v>659</v>
      </c>
      <c r="N34" s="1"/>
      <c r="O34" s="1"/>
      <c r="P34" s="1"/>
      <c r="Q34" s="1"/>
      <c r="R34" s="1"/>
      <c r="S34" s="1"/>
      <c r="T34" s="1"/>
      <c r="U34" s="1"/>
      <c r="V34" s="1"/>
      <c r="W34" s="1"/>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sheetPr codeName="List05_6">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69</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List06_6">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2.140625"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7" max="27" width="10.14062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283" max="283" width="10.140625"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539" max="539" width="10.140625"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795" max="795" width="10.140625"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051" max="1051" width="10.140625"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307" max="1307" width="10.140625"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563" max="1563" width="10.140625"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1819" max="1819" width="10.140625"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075" max="2075" width="10.140625"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331" max="2331" width="10.140625"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587" max="2587" width="10.140625"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2843" max="2843" width="10.140625"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099" max="3099" width="10.140625"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355" max="3355" width="10.140625"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611" max="3611" width="10.140625"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3867" max="3867" width="10.140625"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123" max="4123" width="10.140625"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379" max="4379" width="10.140625"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635" max="4635" width="10.140625"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4891" max="4891" width="10.140625"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147" max="5147" width="10.140625"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403" max="5403" width="10.140625"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659" max="5659" width="10.140625"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5915" max="5915" width="10.140625"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171" max="6171" width="10.140625"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427" max="6427" width="10.140625"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683" max="6683" width="10.140625"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6939" max="6939" width="10.140625"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195" max="7195" width="10.140625"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451" max="7451" width="10.140625"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707" max="7707" width="10.140625"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7963" max="7963" width="10.140625"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219" max="8219" width="10.140625"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475" max="8475" width="10.140625"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731" max="8731" width="10.140625"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8987" max="8987" width="10.140625"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243" max="9243" width="10.140625"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499" max="9499" width="10.140625"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755" max="9755" width="10.140625"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011" max="10011" width="10.140625"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267" max="10267" width="10.140625"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523" max="10523" width="10.140625"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0779" max="10779" width="10.140625"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035" max="11035" width="10.140625"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291" max="11291" width="10.140625"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547" max="11547" width="10.140625"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1803" max="11803" width="10.140625"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059" max="12059" width="10.140625"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315" max="12315" width="10.140625"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571" max="12571" width="10.140625"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2827" max="12827" width="10.140625"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083" max="13083" width="10.140625"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339" max="13339" width="10.140625"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595" max="13595" width="10.140625"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3851" max="13851" width="10.140625"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107" max="14107" width="10.140625"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363" max="14363" width="10.140625"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619" max="14619" width="10.140625"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4875" max="14875" width="10.140625"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131" max="15131" width="10.140625"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387" max="15387" width="10.140625"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643" max="15643" width="10.140625"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5899" max="15899" width="10.140625"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 min="16155" max="16155" width="10.140625" customWidth="1"/>
  </cols>
  <sheetData>
    <row r="1" spans="12:23" hidden="1"/>
    <row r="2" spans="12:23" hidden="1"/>
    <row r="3" spans="12:23" hidden="1"/>
    <row r="4" spans="12:23" ht="3" customHeight="1"/>
    <row r="5" spans="12:23" ht="22.5" customHeight="1">
      <c r="L5" s="1" t="s">
        <v>656</v>
      </c>
      <c r="M5" s="1"/>
      <c r="N5" s="1"/>
      <c r="O5" s="1"/>
      <c r="P5" s="1"/>
      <c r="Q5" s="1"/>
      <c r="R5" s="1"/>
      <c r="S5" s="1"/>
      <c r="T5" s="1"/>
    </row>
    <row r="6" spans="12:23" ht="3" customHeight="1"/>
    <row r="7" spans="12:23">
      <c r="M7" t="s">
        <v>502</v>
      </c>
      <c r="O7" s="1" t="str">
        <f>IF(NameOrPr_ch="",IF(NameOrPr="","",NameOrPr),NameOrPr_ch)</f>
        <v>Комитет по тарифам и энергетике Псковской области</v>
      </c>
      <c r="P7" s="1"/>
      <c r="Q7" s="1"/>
      <c r="R7" s="1"/>
      <c r="S7" s="1"/>
      <c r="T7" s="1"/>
    </row>
    <row r="8" spans="12:23">
      <c r="M8" t="s">
        <v>595</v>
      </c>
      <c r="O8" s="1" t="str">
        <f>IF(datePr_ch="",IF(datePr="","",datePr),datePr_ch)</f>
        <v>23.11.2022</v>
      </c>
      <c r="P8" s="1"/>
      <c r="Q8" s="1"/>
      <c r="R8" s="1"/>
      <c r="S8" s="1"/>
      <c r="T8" s="1"/>
    </row>
    <row r="9" spans="12:23">
      <c r="M9" t="s">
        <v>594</v>
      </c>
      <c r="O9" s="1" t="str">
        <f>IF(numberPr_ch="",IF(numberPr="","",numberPr),numberPr_ch)</f>
        <v>№163-т от 23.11.2022; №212-т от 23.11.2022</v>
      </c>
      <c r="P9" s="1"/>
      <c r="Q9" s="1"/>
      <c r="R9" s="1"/>
      <c r="S9" s="1"/>
      <c r="T9" s="1"/>
    </row>
    <row r="10" spans="12:23">
      <c r="M10" t="s">
        <v>501</v>
      </c>
      <c r="O10" s="1" t="str">
        <f>IF(IstPub_ch="",IF(IstPub="","",IstPub),IstPub_ch)</f>
        <v>https://tarif.pskov.ru/deystvuyushchie-tarify/teplosnabzhenie</v>
      </c>
      <c r="P10" s="1"/>
      <c r="Q10" s="1"/>
      <c r="R10" s="1"/>
      <c r="S10" s="1"/>
      <c r="T10" s="1"/>
    </row>
    <row r="11" spans="12:23" hidden="1">
      <c r="L11" s="1"/>
      <c r="M11" s="1"/>
      <c r="O11" s="1"/>
      <c r="P11" s="1"/>
      <c r="Q11" s="1"/>
      <c r="R11" s="1"/>
      <c r="S11" s="1"/>
      <c r="T11" s="1"/>
      <c r="U11" t="s">
        <v>373</v>
      </c>
    </row>
    <row r="12" spans="12:23">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638</v>
      </c>
      <c r="O14" s="1" t="s">
        <v>640</v>
      </c>
      <c r="P14" s="1"/>
      <c r="Q14" s="1"/>
      <c r="R14" s="1"/>
      <c r="S14" s="1"/>
      <c r="T14" s="1"/>
      <c r="U14" s="1" t="s">
        <v>341</v>
      </c>
      <c r="V14" s="1" t="s">
        <v>275</v>
      </c>
      <c r="W14" s="1"/>
    </row>
    <row r="15" spans="12:23" ht="14.25" customHeight="1">
      <c r="L15" s="1"/>
      <c r="M15" s="1"/>
      <c r="O15" s="1" t="s">
        <v>604</v>
      </c>
      <c r="P15" s="1" t="s">
        <v>271</v>
      </c>
      <c r="Q15" s="1"/>
      <c r="R15" s="1" t="s">
        <v>653</v>
      </c>
      <c r="S15" s="1"/>
      <c r="T15" s="1"/>
      <c r="U15" s="1"/>
      <c r="V15" s="1"/>
      <c r="W15" s="1"/>
    </row>
    <row r="16" spans="12:23">
      <c r="L16" s="1"/>
      <c r="M16" s="1"/>
      <c r="O16" s="1"/>
      <c r="P16" t="s">
        <v>764</v>
      </c>
      <c r="Q16" t="s">
        <v>765</v>
      </c>
      <c r="R16" t="s">
        <v>274</v>
      </c>
      <c r="S16" s="1" t="s">
        <v>273</v>
      </c>
      <c r="T16" s="1"/>
      <c r="U16" s="1"/>
      <c r="V16" s="1"/>
      <c r="W16" s="1"/>
    </row>
    <row r="17" spans="1:26">
      <c r="K17">
        <v>1</v>
      </c>
      <c r="L17" t="s">
        <v>93</v>
      </c>
      <c r="M17" t="s">
        <v>49</v>
      </c>
      <c r="N17" t="s">
        <v>49</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657</v>
      </c>
    </row>
    <row r="19" spans="1:26">
      <c r="A19" s="1"/>
      <c r="B19" s="1">
        <v>1</v>
      </c>
      <c r="L19" t="str">
        <f>mergeValue(A19) &amp;"."&amp; mergeValue(B19)</f>
        <v>1.1</v>
      </c>
      <c r="M19" t="s">
        <v>16</v>
      </c>
      <c r="O19" s="1"/>
      <c r="P19" s="1"/>
      <c r="Q19" s="1"/>
      <c r="R19" s="1"/>
      <c r="S19" s="1"/>
      <c r="T19" s="1"/>
      <c r="U19" s="1"/>
      <c r="V19" s="1"/>
      <c r="W19" t="s">
        <v>477</v>
      </c>
    </row>
    <row r="20" spans="1:26">
      <c r="A20" s="1"/>
      <c r="B20" s="1"/>
      <c r="C20" s="1">
        <v>1</v>
      </c>
      <c r="L20" t="str">
        <f>mergeValue(A20) &amp;"."&amp; mergeValue(B20)&amp;"."&amp; mergeValue(C20)</f>
        <v>1.1.1</v>
      </c>
      <c r="M20" t="s">
        <v>7</v>
      </c>
      <c r="O20" s="1"/>
      <c r="P20" s="1"/>
      <c r="Q20" s="1"/>
      <c r="R20" s="1"/>
      <c r="S20" s="1"/>
      <c r="T20" s="1"/>
      <c r="U20" s="1"/>
      <c r="V20" s="1"/>
      <c r="W20" t="s">
        <v>632</v>
      </c>
    </row>
    <row r="21" spans="1:26">
      <c r="A21" s="1"/>
      <c r="B21" s="1"/>
      <c r="C21" s="1"/>
      <c r="D21" s="1">
        <v>1</v>
      </c>
      <c r="L21" t="str">
        <f>mergeValue(A21) &amp;"."&amp; mergeValue(B21)&amp;"."&amp; mergeValue(C21)&amp;"."&amp; mergeValue(D21)</f>
        <v>1.1.1.1</v>
      </c>
      <c r="M21" t="s">
        <v>22</v>
      </c>
      <c r="O21" s="1"/>
      <c r="P21" s="1"/>
      <c r="Q21" s="1"/>
      <c r="R21" s="1"/>
      <c r="S21" s="1"/>
      <c r="T21" s="1"/>
      <c r="U21" s="1"/>
      <c r="V21" s="1"/>
      <c r="W21" t="s">
        <v>633</v>
      </c>
    </row>
    <row r="22" spans="1:26" ht="11.25" hidden="1" customHeight="1">
      <c r="A22" s="1"/>
      <c r="B22" s="1"/>
      <c r="C22" s="1"/>
      <c r="D22" s="1"/>
      <c r="E22" s="1">
        <v>1</v>
      </c>
      <c r="H22">
        <v>1</v>
      </c>
      <c r="I22" s="1">
        <v>1</v>
      </c>
    </row>
    <row r="23" spans="1:26">
      <c r="A23" s="1"/>
      <c r="B23" s="1"/>
      <c r="C23" s="1"/>
      <c r="D23" s="1"/>
      <c r="E23" s="1"/>
      <c r="F23" s="1">
        <v>1</v>
      </c>
      <c r="I23" s="1"/>
      <c r="J23" s="1">
        <v>1</v>
      </c>
      <c r="L23" t="str">
        <f>mergeValue(A23) &amp;"."&amp; mergeValue(B23)&amp;"."&amp; mergeValue(C23)&amp;"."&amp; mergeValue(D23)&amp;"."&amp;  mergeValue(F23)</f>
        <v>1.1.1.1.1</v>
      </c>
      <c r="M23" t="s">
        <v>10</v>
      </c>
      <c r="O23" s="1"/>
      <c r="P23" s="1"/>
      <c r="Q23" s="1"/>
      <c r="R23" s="1"/>
      <c r="S23" s="1"/>
      <c r="T23" s="1"/>
      <c r="U23" s="1"/>
      <c r="V23" s="1"/>
      <c r="W23" t="s">
        <v>634</v>
      </c>
      <c r="Y23" t="str">
        <f>strCheckUnique(Z23:Z26)</f>
        <v/>
      </c>
    </row>
    <row r="24" spans="1:26" ht="189" customHeight="1">
      <c r="A24" s="1"/>
      <c r="B24" s="1"/>
      <c r="C24" s="1"/>
      <c r="D24" s="1"/>
      <c r="E24" s="1"/>
      <c r="F24" s="1"/>
      <c r="G24">
        <v>1</v>
      </c>
      <c r="I24" s="1"/>
      <c r="J24" s="1"/>
      <c r="K24">
        <v>1</v>
      </c>
      <c r="L24" t="str">
        <f>mergeValue(A24) &amp;"."&amp; mergeValue(B24)&amp;"."&amp; mergeValue(C24)&amp;"."&amp; mergeValue(D24)&amp;"."&amp; mergeValue(F24)&amp;"."&amp; mergeValue(G24)</f>
        <v>1.1.1.1.1.1</v>
      </c>
      <c r="R24" s="1"/>
      <c r="S24" s="1" t="s">
        <v>84</v>
      </c>
      <c r="T24" s="1"/>
      <c r="U24" s="1" t="s">
        <v>85</v>
      </c>
      <c r="W24" s="1" t="s">
        <v>658</v>
      </c>
      <c r="X24" t="str">
        <f>strCheckDate(O25:V25)</f>
        <v/>
      </c>
      <c r="Z24" t="str">
        <f>IF(M24="","",M24 )</f>
        <v/>
      </c>
    </row>
    <row r="25" spans="1:26" hidden="1">
      <c r="A25" s="1"/>
      <c r="B25" s="1"/>
      <c r="C25" s="1"/>
      <c r="D25" s="1"/>
      <c r="E25" s="1"/>
      <c r="F25" s="1"/>
      <c r="I25" s="1"/>
      <c r="J25" s="1"/>
      <c r="Q25" t="str">
        <f>R24 &amp; "-" &amp; T24</f>
        <v>-</v>
      </c>
      <c r="R25" s="1"/>
      <c r="S25" s="1"/>
      <c r="T25" s="1"/>
      <c r="U25" s="1"/>
      <c r="W25" s="1"/>
    </row>
    <row r="26" spans="1:26" ht="15" customHeight="1">
      <c r="A26" s="1"/>
      <c r="B26" s="1"/>
      <c r="C26" s="1"/>
      <c r="D26" s="1"/>
      <c r="E26" s="1"/>
      <c r="F26" s="1"/>
      <c r="I26" s="1"/>
      <c r="J26" s="1"/>
      <c r="M26" t="s">
        <v>25</v>
      </c>
      <c r="W26" s="1"/>
    </row>
    <row r="27" spans="1:26" ht="15" customHeight="1">
      <c r="A27" s="1"/>
      <c r="B27" s="1"/>
      <c r="C27" s="1"/>
      <c r="D27" s="1"/>
      <c r="E27" s="1"/>
      <c r="I27" s="1"/>
      <c r="M27" t="s">
        <v>11</v>
      </c>
    </row>
    <row r="28" spans="1:26" ht="0.2" customHeight="1">
      <c r="A28" s="1"/>
      <c r="B28" s="1"/>
      <c r="C28" s="1"/>
      <c r="D28" s="1"/>
    </row>
    <row r="29" spans="1:26" ht="15" customHeight="1">
      <c r="A29" s="1"/>
      <c r="B29" s="1"/>
      <c r="C29" s="1"/>
      <c r="M29" t="s">
        <v>17</v>
      </c>
    </row>
    <row r="30" spans="1:26" ht="15" customHeight="1">
      <c r="A30" s="1"/>
      <c r="B30" s="1"/>
      <c r="M30" t="s">
        <v>18</v>
      </c>
    </row>
    <row r="31" spans="1:26" ht="15" customHeight="1">
      <c r="A31" s="1"/>
      <c r="M31" t="s">
        <v>19</v>
      </c>
    </row>
    <row r="32" spans="1:26" ht="15" customHeight="1">
      <c r="M32" t="s">
        <v>309</v>
      </c>
    </row>
    <row r="33" spans="12:23" ht="3" customHeight="1"/>
    <row r="34" spans="12:23" ht="123.75" customHeight="1">
      <c r="L34">
        <v>1</v>
      </c>
      <c r="M34" s="1" t="s">
        <v>659</v>
      </c>
      <c r="N34" s="1"/>
      <c r="O34" s="1"/>
      <c r="P34" s="1"/>
      <c r="Q34" s="1"/>
      <c r="R34" s="1"/>
      <c r="S34" s="1"/>
      <c r="T34" s="1"/>
      <c r="U34" s="1"/>
      <c r="V34" s="1"/>
      <c r="W34" s="1"/>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codeName="List05_7">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183</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List06_7">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2" hidden="1" customWidth="1"/>
    <col min="15"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57" max="264" width="0" hidden="1" customWidth="1"/>
    <col min="265" max="267" width="3.7109375" customWidth="1"/>
    <col min="268" max="268" width="12.7109375" customWidth="1"/>
    <col min="269" max="269" width="47.42578125" customWidth="1"/>
    <col min="270" max="273" width="0" hidden="1"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513" max="520" width="0" hidden="1" customWidth="1"/>
    <col min="521" max="523" width="3.7109375" customWidth="1"/>
    <col min="524" max="524" width="12.7109375" customWidth="1"/>
    <col min="525" max="525" width="47.42578125" customWidth="1"/>
    <col min="526" max="529" width="0" hidden="1"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769" max="776" width="0" hidden="1" customWidth="1"/>
    <col min="777" max="779" width="3.7109375" customWidth="1"/>
    <col min="780" max="780" width="12.7109375" customWidth="1"/>
    <col min="781" max="781" width="47.42578125" customWidth="1"/>
    <col min="782" max="785" width="0" hidden="1"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1025" max="1032" width="0" hidden="1" customWidth="1"/>
    <col min="1033" max="1035" width="3.7109375" customWidth="1"/>
    <col min="1036" max="1036" width="12.7109375" customWidth="1"/>
    <col min="1037" max="1037" width="47.42578125" customWidth="1"/>
    <col min="1038" max="1041" width="0" hidden="1"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281" max="1288" width="0" hidden="1" customWidth="1"/>
    <col min="1289" max="1291" width="3.7109375" customWidth="1"/>
    <col min="1292" max="1292" width="12.7109375" customWidth="1"/>
    <col min="1293" max="1293" width="47.42578125" customWidth="1"/>
    <col min="1294" max="1297" width="0" hidden="1"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537" max="1544" width="0" hidden="1" customWidth="1"/>
    <col min="1545" max="1547" width="3.7109375" customWidth="1"/>
    <col min="1548" max="1548" width="12.7109375" customWidth="1"/>
    <col min="1549" max="1549" width="47.42578125" customWidth="1"/>
    <col min="1550" max="1553" width="0" hidden="1"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793" max="1800" width="0" hidden="1" customWidth="1"/>
    <col min="1801" max="1803" width="3.7109375" customWidth="1"/>
    <col min="1804" max="1804" width="12.7109375" customWidth="1"/>
    <col min="1805" max="1805" width="47.42578125" customWidth="1"/>
    <col min="1806" max="1809" width="0" hidden="1"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2049" max="2056" width="0" hidden="1" customWidth="1"/>
    <col min="2057" max="2059" width="3.7109375" customWidth="1"/>
    <col min="2060" max="2060" width="12.7109375" customWidth="1"/>
    <col min="2061" max="2061" width="47.42578125" customWidth="1"/>
    <col min="2062" max="2065" width="0" hidden="1"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305" max="2312" width="0" hidden="1" customWidth="1"/>
    <col min="2313" max="2315" width="3.7109375" customWidth="1"/>
    <col min="2316" max="2316" width="12.7109375" customWidth="1"/>
    <col min="2317" max="2317" width="47.42578125" customWidth="1"/>
    <col min="2318" max="2321" width="0" hidden="1"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561" max="2568" width="0" hidden="1" customWidth="1"/>
    <col min="2569" max="2571" width="3.7109375" customWidth="1"/>
    <col min="2572" max="2572" width="12.7109375" customWidth="1"/>
    <col min="2573" max="2573" width="47.42578125" customWidth="1"/>
    <col min="2574" max="2577" width="0" hidden="1"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817" max="2824" width="0" hidden="1" customWidth="1"/>
    <col min="2825" max="2827" width="3.7109375" customWidth="1"/>
    <col min="2828" max="2828" width="12.7109375" customWidth="1"/>
    <col min="2829" max="2829" width="47.42578125" customWidth="1"/>
    <col min="2830" max="2833" width="0" hidden="1"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3073" max="3080" width="0" hidden="1" customWidth="1"/>
    <col min="3081" max="3083" width="3.7109375" customWidth="1"/>
    <col min="3084" max="3084" width="12.7109375" customWidth="1"/>
    <col min="3085" max="3085" width="47.42578125" customWidth="1"/>
    <col min="3086" max="3089" width="0" hidden="1"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329" max="3336" width="0" hidden="1" customWidth="1"/>
    <col min="3337" max="3339" width="3.7109375" customWidth="1"/>
    <col min="3340" max="3340" width="12.7109375" customWidth="1"/>
    <col min="3341" max="3341" width="47.42578125" customWidth="1"/>
    <col min="3342" max="3345" width="0" hidden="1"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585" max="3592" width="0" hidden="1" customWidth="1"/>
    <col min="3593" max="3595" width="3.7109375" customWidth="1"/>
    <col min="3596" max="3596" width="12.7109375" customWidth="1"/>
    <col min="3597" max="3597" width="47.42578125" customWidth="1"/>
    <col min="3598" max="3601" width="0" hidden="1"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841" max="3848" width="0" hidden="1" customWidth="1"/>
    <col min="3849" max="3851" width="3.7109375" customWidth="1"/>
    <col min="3852" max="3852" width="12.7109375" customWidth="1"/>
    <col min="3853" max="3853" width="47.42578125" customWidth="1"/>
    <col min="3854" max="3857" width="0" hidden="1"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4097" max="4104" width="0" hidden="1" customWidth="1"/>
    <col min="4105" max="4107" width="3.7109375" customWidth="1"/>
    <col min="4108" max="4108" width="12.7109375" customWidth="1"/>
    <col min="4109" max="4109" width="47.42578125" customWidth="1"/>
    <col min="4110" max="4113" width="0" hidden="1"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353" max="4360" width="0" hidden="1" customWidth="1"/>
    <col min="4361" max="4363" width="3.7109375" customWidth="1"/>
    <col min="4364" max="4364" width="12.7109375" customWidth="1"/>
    <col min="4365" max="4365" width="47.42578125" customWidth="1"/>
    <col min="4366" max="4369" width="0" hidden="1"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609" max="4616" width="0" hidden="1" customWidth="1"/>
    <col min="4617" max="4619" width="3.7109375" customWidth="1"/>
    <col min="4620" max="4620" width="12.7109375" customWidth="1"/>
    <col min="4621" max="4621" width="47.42578125" customWidth="1"/>
    <col min="4622" max="4625" width="0" hidden="1"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865" max="4872" width="0" hidden="1" customWidth="1"/>
    <col min="4873" max="4875" width="3.7109375" customWidth="1"/>
    <col min="4876" max="4876" width="12.7109375" customWidth="1"/>
    <col min="4877" max="4877" width="47.42578125" customWidth="1"/>
    <col min="4878" max="4881" width="0" hidden="1"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5121" max="5128" width="0" hidden="1" customWidth="1"/>
    <col min="5129" max="5131" width="3.7109375" customWidth="1"/>
    <col min="5132" max="5132" width="12.7109375" customWidth="1"/>
    <col min="5133" max="5133" width="47.42578125" customWidth="1"/>
    <col min="5134" max="5137" width="0" hidden="1"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377" max="5384" width="0" hidden="1" customWidth="1"/>
    <col min="5385" max="5387" width="3.7109375" customWidth="1"/>
    <col min="5388" max="5388" width="12.7109375" customWidth="1"/>
    <col min="5389" max="5389" width="47.42578125" customWidth="1"/>
    <col min="5390" max="5393" width="0" hidden="1"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633" max="5640" width="0" hidden="1" customWidth="1"/>
    <col min="5641" max="5643" width="3.7109375" customWidth="1"/>
    <col min="5644" max="5644" width="12.7109375" customWidth="1"/>
    <col min="5645" max="5645" width="47.42578125" customWidth="1"/>
    <col min="5646" max="5649" width="0" hidden="1"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889" max="5896" width="0" hidden="1" customWidth="1"/>
    <col min="5897" max="5899" width="3.7109375" customWidth="1"/>
    <col min="5900" max="5900" width="12.7109375" customWidth="1"/>
    <col min="5901" max="5901" width="47.42578125" customWidth="1"/>
    <col min="5902" max="5905" width="0" hidden="1"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6145" max="6152" width="0" hidden="1" customWidth="1"/>
    <col min="6153" max="6155" width="3.7109375" customWidth="1"/>
    <col min="6156" max="6156" width="12.7109375" customWidth="1"/>
    <col min="6157" max="6157" width="47.42578125" customWidth="1"/>
    <col min="6158" max="6161" width="0" hidden="1"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401" max="6408" width="0" hidden="1" customWidth="1"/>
    <col min="6409" max="6411" width="3.7109375" customWidth="1"/>
    <col min="6412" max="6412" width="12.7109375" customWidth="1"/>
    <col min="6413" max="6413" width="47.42578125" customWidth="1"/>
    <col min="6414" max="6417" width="0" hidden="1"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657" max="6664" width="0" hidden="1" customWidth="1"/>
    <col min="6665" max="6667" width="3.7109375" customWidth="1"/>
    <col min="6668" max="6668" width="12.7109375" customWidth="1"/>
    <col min="6669" max="6669" width="47.42578125" customWidth="1"/>
    <col min="6670" max="6673" width="0" hidden="1"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913" max="6920" width="0" hidden="1" customWidth="1"/>
    <col min="6921" max="6923" width="3.7109375" customWidth="1"/>
    <col min="6924" max="6924" width="12.7109375" customWidth="1"/>
    <col min="6925" max="6925" width="47.42578125" customWidth="1"/>
    <col min="6926" max="6929" width="0" hidden="1"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7169" max="7176" width="0" hidden="1" customWidth="1"/>
    <col min="7177" max="7179" width="3.7109375" customWidth="1"/>
    <col min="7180" max="7180" width="12.7109375" customWidth="1"/>
    <col min="7181" max="7181" width="47.42578125" customWidth="1"/>
    <col min="7182" max="7185" width="0" hidden="1"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425" max="7432" width="0" hidden="1" customWidth="1"/>
    <col min="7433" max="7435" width="3.7109375" customWidth="1"/>
    <col min="7436" max="7436" width="12.7109375" customWidth="1"/>
    <col min="7437" max="7437" width="47.42578125" customWidth="1"/>
    <col min="7438" max="7441" width="0" hidden="1"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681" max="7688" width="0" hidden="1" customWidth="1"/>
    <col min="7689" max="7691" width="3.7109375" customWidth="1"/>
    <col min="7692" max="7692" width="12.7109375" customWidth="1"/>
    <col min="7693" max="7693" width="47.42578125" customWidth="1"/>
    <col min="7694" max="7697" width="0" hidden="1"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937" max="7944" width="0" hidden="1" customWidth="1"/>
    <col min="7945" max="7947" width="3.7109375" customWidth="1"/>
    <col min="7948" max="7948" width="12.7109375" customWidth="1"/>
    <col min="7949" max="7949" width="47.42578125" customWidth="1"/>
    <col min="7950" max="7953" width="0" hidden="1"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8193" max="8200" width="0" hidden="1" customWidth="1"/>
    <col min="8201" max="8203" width="3.7109375" customWidth="1"/>
    <col min="8204" max="8204" width="12.7109375" customWidth="1"/>
    <col min="8205" max="8205" width="47.42578125" customWidth="1"/>
    <col min="8206" max="8209" width="0" hidden="1"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449" max="8456" width="0" hidden="1" customWidth="1"/>
    <col min="8457" max="8459" width="3.7109375" customWidth="1"/>
    <col min="8460" max="8460" width="12.7109375" customWidth="1"/>
    <col min="8461" max="8461" width="47.42578125" customWidth="1"/>
    <col min="8462" max="8465" width="0" hidden="1"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705" max="8712" width="0" hidden="1" customWidth="1"/>
    <col min="8713" max="8715" width="3.7109375" customWidth="1"/>
    <col min="8716" max="8716" width="12.7109375" customWidth="1"/>
    <col min="8717" max="8717" width="47.42578125" customWidth="1"/>
    <col min="8718" max="8721" width="0" hidden="1"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961" max="8968" width="0" hidden="1" customWidth="1"/>
    <col min="8969" max="8971" width="3.7109375" customWidth="1"/>
    <col min="8972" max="8972" width="12.7109375" customWidth="1"/>
    <col min="8973" max="8973" width="47.42578125" customWidth="1"/>
    <col min="8974" max="8977" width="0" hidden="1"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9217" max="9224" width="0" hidden="1" customWidth="1"/>
    <col min="9225" max="9227" width="3.7109375" customWidth="1"/>
    <col min="9228" max="9228" width="12.7109375" customWidth="1"/>
    <col min="9229" max="9229" width="47.42578125" customWidth="1"/>
    <col min="9230" max="9233" width="0" hidden="1"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473" max="9480" width="0" hidden="1" customWidth="1"/>
    <col min="9481" max="9483" width="3.7109375" customWidth="1"/>
    <col min="9484" max="9484" width="12.7109375" customWidth="1"/>
    <col min="9485" max="9485" width="47.42578125" customWidth="1"/>
    <col min="9486" max="9489" width="0" hidden="1"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729" max="9736" width="0" hidden="1" customWidth="1"/>
    <col min="9737" max="9739" width="3.7109375" customWidth="1"/>
    <col min="9740" max="9740" width="12.7109375" customWidth="1"/>
    <col min="9741" max="9741" width="47.42578125" customWidth="1"/>
    <col min="9742" max="9745" width="0" hidden="1"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985" max="9992" width="0" hidden="1" customWidth="1"/>
    <col min="9993" max="9995" width="3.7109375" customWidth="1"/>
    <col min="9996" max="9996" width="12.7109375" customWidth="1"/>
    <col min="9997" max="9997" width="47.42578125" customWidth="1"/>
    <col min="9998" max="10001" width="0" hidden="1"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241" max="10248" width="0" hidden="1" customWidth="1"/>
    <col min="10249" max="10251" width="3.7109375" customWidth="1"/>
    <col min="10252" max="10252" width="12.7109375" customWidth="1"/>
    <col min="10253" max="10253" width="47.42578125" customWidth="1"/>
    <col min="10254" max="10257" width="0" hidden="1"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497" max="10504" width="0" hidden="1" customWidth="1"/>
    <col min="10505" max="10507" width="3.7109375" customWidth="1"/>
    <col min="10508" max="10508" width="12.7109375" customWidth="1"/>
    <col min="10509" max="10509" width="47.42578125" customWidth="1"/>
    <col min="10510" max="10513" width="0" hidden="1"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753" max="10760" width="0" hidden="1" customWidth="1"/>
    <col min="10761" max="10763" width="3.7109375" customWidth="1"/>
    <col min="10764" max="10764" width="12.7109375" customWidth="1"/>
    <col min="10765" max="10765" width="47.42578125" customWidth="1"/>
    <col min="10766" max="10769" width="0" hidden="1"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1009" max="11016" width="0" hidden="1" customWidth="1"/>
    <col min="11017" max="11019" width="3.7109375" customWidth="1"/>
    <col min="11020" max="11020" width="12.7109375" customWidth="1"/>
    <col min="11021" max="11021" width="47.42578125" customWidth="1"/>
    <col min="11022" max="11025" width="0" hidden="1"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265" max="11272" width="0" hidden="1" customWidth="1"/>
    <col min="11273" max="11275" width="3.7109375" customWidth="1"/>
    <col min="11276" max="11276" width="12.7109375" customWidth="1"/>
    <col min="11277" max="11277" width="47.42578125" customWidth="1"/>
    <col min="11278" max="11281" width="0" hidden="1"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521" max="11528" width="0" hidden="1" customWidth="1"/>
    <col min="11529" max="11531" width="3.7109375" customWidth="1"/>
    <col min="11532" max="11532" width="12.7109375" customWidth="1"/>
    <col min="11533" max="11533" width="47.42578125" customWidth="1"/>
    <col min="11534" max="11537" width="0" hidden="1"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777" max="11784" width="0" hidden="1" customWidth="1"/>
    <col min="11785" max="11787" width="3.7109375" customWidth="1"/>
    <col min="11788" max="11788" width="12.7109375" customWidth="1"/>
    <col min="11789" max="11789" width="47.42578125" customWidth="1"/>
    <col min="11790" max="11793" width="0" hidden="1"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2033" max="12040" width="0" hidden="1" customWidth="1"/>
    <col min="12041" max="12043" width="3.7109375" customWidth="1"/>
    <col min="12044" max="12044" width="12.7109375" customWidth="1"/>
    <col min="12045" max="12045" width="47.42578125" customWidth="1"/>
    <col min="12046" max="12049" width="0" hidden="1"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289" max="12296" width="0" hidden="1" customWidth="1"/>
    <col min="12297" max="12299" width="3.7109375" customWidth="1"/>
    <col min="12300" max="12300" width="12.7109375" customWidth="1"/>
    <col min="12301" max="12301" width="47.42578125" customWidth="1"/>
    <col min="12302" max="12305" width="0" hidden="1"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545" max="12552" width="0" hidden="1" customWidth="1"/>
    <col min="12553" max="12555" width="3.7109375" customWidth="1"/>
    <col min="12556" max="12556" width="12.7109375" customWidth="1"/>
    <col min="12557" max="12557" width="47.42578125" customWidth="1"/>
    <col min="12558" max="12561" width="0" hidden="1"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801" max="12808" width="0" hidden="1" customWidth="1"/>
    <col min="12809" max="12811" width="3.7109375" customWidth="1"/>
    <col min="12812" max="12812" width="12.7109375" customWidth="1"/>
    <col min="12813" max="12813" width="47.42578125" customWidth="1"/>
    <col min="12814" max="12817" width="0" hidden="1"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3057" max="13064" width="0" hidden="1" customWidth="1"/>
    <col min="13065" max="13067" width="3.7109375" customWidth="1"/>
    <col min="13068" max="13068" width="12.7109375" customWidth="1"/>
    <col min="13069" max="13069" width="47.42578125" customWidth="1"/>
    <col min="13070" max="13073" width="0" hidden="1"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313" max="13320" width="0" hidden="1" customWidth="1"/>
    <col min="13321" max="13323" width="3.7109375" customWidth="1"/>
    <col min="13324" max="13324" width="12.7109375" customWidth="1"/>
    <col min="13325" max="13325" width="47.42578125" customWidth="1"/>
    <col min="13326" max="13329" width="0" hidden="1"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569" max="13576" width="0" hidden="1" customWidth="1"/>
    <col min="13577" max="13579" width="3.7109375" customWidth="1"/>
    <col min="13580" max="13580" width="12.7109375" customWidth="1"/>
    <col min="13581" max="13581" width="47.42578125" customWidth="1"/>
    <col min="13582" max="13585" width="0" hidden="1"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825" max="13832" width="0" hidden="1" customWidth="1"/>
    <col min="13833" max="13835" width="3.7109375" customWidth="1"/>
    <col min="13836" max="13836" width="12.7109375" customWidth="1"/>
    <col min="13837" max="13837" width="47.42578125" customWidth="1"/>
    <col min="13838" max="13841" width="0" hidden="1"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4081" max="14088" width="0" hidden="1" customWidth="1"/>
    <col min="14089" max="14091" width="3.7109375" customWidth="1"/>
    <col min="14092" max="14092" width="12.7109375" customWidth="1"/>
    <col min="14093" max="14093" width="47.42578125" customWidth="1"/>
    <col min="14094" max="14097" width="0" hidden="1"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337" max="14344" width="0" hidden="1" customWidth="1"/>
    <col min="14345" max="14347" width="3.7109375" customWidth="1"/>
    <col min="14348" max="14348" width="12.7109375" customWidth="1"/>
    <col min="14349" max="14349" width="47.42578125" customWidth="1"/>
    <col min="14350" max="14353" width="0" hidden="1"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593" max="14600" width="0" hidden="1" customWidth="1"/>
    <col min="14601" max="14603" width="3.7109375" customWidth="1"/>
    <col min="14604" max="14604" width="12.7109375" customWidth="1"/>
    <col min="14605" max="14605" width="47.42578125" customWidth="1"/>
    <col min="14606" max="14609" width="0" hidden="1"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849" max="14856" width="0" hidden="1" customWidth="1"/>
    <col min="14857" max="14859" width="3.7109375" customWidth="1"/>
    <col min="14860" max="14860" width="12.7109375" customWidth="1"/>
    <col min="14861" max="14861" width="47.42578125" customWidth="1"/>
    <col min="14862" max="14865" width="0" hidden="1"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5105" max="15112" width="0" hidden="1" customWidth="1"/>
    <col min="15113" max="15115" width="3.7109375" customWidth="1"/>
    <col min="15116" max="15116" width="12.7109375" customWidth="1"/>
    <col min="15117" max="15117" width="47.42578125" customWidth="1"/>
    <col min="15118" max="15121" width="0" hidden="1"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361" max="15368" width="0" hidden="1" customWidth="1"/>
    <col min="15369" max="15371" width="3.7109375" customWidth="1"/>
    <col min="15372" max="15372" width="12.7109375" customWidth="1"/>
    <col min="15373" max="15373" width="47.42578125" customWidth="1"/>
    <col min="15374" max="15377" width="0" hidden="1"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617" max="15624" width="0" hidden="1" customWidth="1"/>
    <col min="15625" max="15627" width="3.7109375" customWidth="1"/>
    <col min="15628" max="15628" width="12.7109375" customWidth="1"/>
    <col min="15629" max="15629" width="47.42578125" customWidth="1"/>
    <col min="15630" max="15633" width="0" hidden="1"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873" max="15880" width="0" hidden="1" customWidth="1"/>
    <col min="15881" max="15883" width="3.7109375" customWidth="1"/>
    <col min="15884" max="15884" width="12.7109375" customWidth="1"/>
    <col min="15885" max="15885" width="47.42578125" customWidth="1"/>
    <col min="15886" max="15889" width="0" hidden="1"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6129" max="16136" width="0" hidden="1" customWidth="1"/>
    <col min="16137" max="16139" width="3.7109375" customWidth="1"/>
    <col min="16140" max="16140" width="12.7109375" customWidth="1"/>
    <col min="16141" max="16141" width="47.42578125" customWidth="1"/>
    <col min="16142" max="16145" width="0" hidden="1"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s>
  <sheetData>
    <row r="1" spans="12:23" hidden="1"/>
    <row r="2" spans="12:23" hidden="1"/>
    <row r="3" spans="12:23" hidden="1"/>
    <row r="4" spans="12:23" ht="3" customHeight="1"/>
    <row r="5" spans="12:23" ht="22.5" customHeight="1">
      <c r="L5" s="1" t="s">
        <v>656</v>
      </c>
      <c r="M5" s="1"/>
      <c r="N5" s="1"/>
      <c r="O5" s="1"/>
      <c r="P5" s="1"/>
      <c r="Q5" s="1"/>
      <c r="R5" s="1"/>
      <c r="S5" s="1"/>
      <c r="T5" s="1"/>
    </row>
    <row r="6" spans="12:23" ht="3" customHeight="1"/>
    <row r="7" spans="12:23">
      <c r="M7" t="s">
        <v>502</v>
      </c>
      <c r="O7" s="1" t="str">
        <f>IF(NameOrPr_ch="",IF(NameOrPr="","",NameOrPr),NameOrPr_ch)</f>
        <v>Комитет по тарифам и энергетике Псковской области</v>
      </c>
      <c r="P7" s="1"/>
      <c r="Q7" s="1"/>
      <c r="R7" s="1"/>
      <c r="S7" s="1"/>
      <c r="T7" s="1"/>
    </row>
    <row r="8" spans="12:23">
      <c r="M8" t="s">
        <v>595</v>
      </c>
      <c r="O8" s="1" t="str">
        <f>IF(datePr_ch="",IF(datePr="","",datePr),datePr_ch)</f>
        <v>23.11.2022</v>
      </c>
      <c r="P8" s="1"/>
      <c r="Q8" s="1"/>
      <c r="R8" s="1"/>
      <c r="S8" s="1"/>
      <c r="T8" s="1"/>
    </row>
    <row r="9" spans="12:23">
      <c r="M9" t="s">
        <v>594</v>
      </c>
      <c r="O9" s="1" t="str">
        <f>IF(numberPr_ch="",IF(numberPr="","",numberPr),numberPr_ch)</f>
        <v>№163-т от 23.11.2022; №212-т от 23.11.2022</v>
      </c>
      <c r="P9" s="1"/>
      <c r="Q9" s="1"/>
      <c r="R9" s="1"/>
      <c r="S9" s="1"/>
      <c r="T9" s="1"/>
    </row>
    <row r="10" spans="12:23">
      <c r="M10" t="s">
        <v>501</v>
      </c>
      <c r="O10" s="1" t="str">
        <f>IF(IstPub_ch="",IF(IstPub="","",IstPub),IstPub_ch)</f>
        <v>https://tarif.pskov.ru/deystvuyushchie-tarify/teplosnabzhenie</v>
      </c>
      <c r="P10" s="1"/>
      <c r="Q10" s="1"/>
      <c r="R10" s="1"/>
      <c r="S10" s="1"/>
      <c r="T10" s="1"/>
    </row>
    <row r="11" spans="12:23" hidden="1">
      <c r="U11" t="s">
        <v>373</v>
      </c>
    </row>
    <row r="12" spans="12:23" ht="15" customHeight="1">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638</v>
      </c>
      <c r="O14" s="1" t="s">
        <v>640</v>
      </c>
      <c r="P14" s="1"/>
      <c r="Q14" s="1"/>
      <c r="R14" s="1"/>
      <c r="S14" s="1"/>
      <c r="T14" s="1"/>
      <c r="U14" s="1" t="s">
        <v>341</v>
      </c>
      <c r="V14" s="1" t="s">
        <v>275</v>
      </c>
      <c r="W14" s="1"/>
    </row>
    <row r="15" spans="12:23" ht="14.25" customHeight="1">
      <c r="L15" s="1"/>
      <c r="M15" s="1"/>
      <c r="O15" s="1" t="s">
        <v>771</v>
      </c>
      <c r="P15" s="1" t="s">
        <v>271</v>
      </c>
      <c r="Q15" s="1"/>
      <c r="R15" s="1" t="s">
        <v>653</v>
      </c>
      <c r="S15" s="1"/>
      <c r="T15" s="1"/>
      <c r="U15" s="1"/>
      <c r="V15" s="1"/>
      <c r="W15" s="1"/>
    </row>
    <row r="16" spans="12:23">
      <c r="L16" s="1"/>
      <c r="M16" s="1"/>
      <c r="O16" s="1"/>
      <c r="P16" t="s">
        <v>764</v>
      </c>
      <c r="Q16" t="s">
        <v>765</v>
      </c>
      <c r="R16" t="s">
        <v>274</v>
      </c>
      <c r="S16" s="1" t="s">
        <v>273</v>
      </c>
      <c r="T16" s="1"/>
      <c r="U16" s="1"/>
      <c r="V16" s="1"/>
      <c r="W16" s="1"/>
    </row>
    <row r="17" spans="1:26">
      <c r="K17">
        <v>1</v>
      </c>
      <c r="L17" t="s">
        <v>93</v>
      </c>
      <c r="M17" t="s">
        <v>49</v>
      </c>
      <c r="N17" t="s">
        <v>49</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657</v>
      </c>
    </row>
    <row r="19" spans="1:26">
      <c r="A19" s="1"/>
      <c r="B19" s="1">
        <v>1</v>
      </c>
      <c r="L19" t="str">
        <f>mergeValue(A19) &amp;"."&amp; mergeValue(B19)</f>
        <v>1.1</v>
      </c>
      <c r="M19" t="s">
        <v>16</v>
      </c>
      <c r="O19" s="1"/>
      <c r="P19" s="1"/>
      <c r="Q19" s="1"/>
      <c r="R19" s="1"/>
      <c r="S19" s="1"/>
      <c r="T19" s="1"/>
      <c r="U19" s="1"/>
      <c r="V19" s="1"/>
      <c r="W19" t="s">
        <v>477</v>
      </c>
    </row>
    <row r="20" spans="1:26">
      <c r="A20" s="1"/>
      <c r="B20" s="1"/>
      <c r="C20" s="1">
        <v>1</v>
      </c>
      <c r="L20" t="str">
        <f>mergeValue(A20) &amp;"."&amp; mergeValue(B20)&amp;"."&amp; mergeValue(C20)</f>
        <v>1.1.1</v>
      </c>
      <c r="M20" t="s">
        <v>7</v>
      </c>
      <c r="O20" s="1"/>
      <c r="P20" s="1"/>
      <c r="Q20" s="1"/>
      <c r="R20" s="1"/>
      <c r="S20" s="1"/>
      <c r="T20" s="1"/>
      <c r="U20" s="1"/>
      <c r="V20" s="1"/>
      <c r="W20" t="s">
        <v>632</v>
      </c>
    </row>
    <row r="21" spans="1:26">
      <c r="A21" s="1"/>
      <c r="B21" s="1"/>
      <c r="C21" s="1"/>
      <c r="D21" s="1">
        <v>1</v>
      </c>
      <c r="L21" t="str">
        <f>mergeValue(A21) &amp;"."&amp; mergeValue(B21)&amp;"."&amp; mergeValue(C21)&amp;"."&amp; mergeValue(D21)</f>
        <v>1.1.1.1</v>
      </c>
      <c r="M21" t="s">
        <v>22</v>
      </c>
      <c r="O21" s="1"/>
      <c r="P21" s="1"/>
      <c r="Q21" s="1"/>
      <c r="R21" s="1"/>
      <c r="S21" s="1"/>
      <c r="T21" s="1"/>
      <c r="U21" s="1"/>
      <c r="V21" s="1"/>
      <c r="W21" t="s">
        <v>633</v>
      </c>
    </row>
    <row r="22" spans="1:26" ht="11.25" hidden="1" customHeight="1">
      <c r="A22" s="1"/>
      <c r="B22" s="1"/>
      <c r="C22" s="1"/>
      <c r="D22" s="1"/>
      <c r="E22" s="1">
        <v>1</v>
      </c>
      <c r="H22">
        <v>1</v>
      </c>
      <c r="I22" s="1">
        <v>1</v>
      </c>
    </row>
    <row r="23" spans="1:26">
      <c r="A23" s="1"/>
      <c r="B23" s="1"/>
      <c r="C23" s="1"/>
      <c r="D23" s="1"/>
      <c r="E23" s="1"/>
      <c r="F23" s="1">
        <v>1</v>
      </c>
      <c r="I23" s="1"/>
      <c r="J23" s="1">
        <v>1</v>
      </c>
      <c r="L23" t="str">
        <f>mergeValue(A23) &amp;"."&amp; mergeValue(B23)&amp;"."&amp; mergeValue(C23)&amp;"."&amp; mergeValue(D23)&amp;"."&amp;  mergeValue(F23)</f>
        <v>1.1.1.1.1</v>
      </c>
      <c r="M23" t="s">
        <v>10</v>
      </c>
      <c r="O23" s="1"/>
      <c r="P23" s="1"/>
      <c r="Q23" s="1"/>
      <c r="R23" s="1"/>
      <c r="S23" s="1"/>
      <c r="T23" s="1"/>
      <c r="U23" s="1"/>
      <c r="V23" s="1"/>
      <c r="W23" t="s">
        <v>634</v>
      </c>
      <c r="Y23" t="str">
        <f>strCheckUnique(Z23:Z26)</f>
        <v/>
      </c>
    </row>
    <row r="24" spans="1:26" ht="189" customHeight="1">
      <c r="A24" s="1"/>
      <c r="B24" s="1"/>
      <c r="C24" s="1"/>
      <c r="D24" s="1"/>
      <c r="E24" s="1"/>
      <c r="F24" s="1"/>
      <c r="G24">
        <v>1</v>
      </c>
      <c r="I24" s="1"/>
      <c r="J24" s="1"/>
      <c r="K24">
        <v>1</v>
      </c>
      <c r="L24" t="str">
        <f>mergeValue(A24) &amp;"."&amp; mergeValue(B24)&amp;"."&amp; mergeValue(C24)&amp;"."&amp; mergeValue(D24)&amp;"."&amp; mergeValue(F24)&amp;"."&amp; mergeValue(G24)</f>
        <v>1.1.1.1.1.1</v>
      </c>
      <c r="R24" s="1"/>
      <c r="S24" s="1" t="s">
        <v>84</v>
      </c>
      <c r="T24" s="1"/>
      <c r="U24" s="1" t="s">
        <v>85</v>
      </c>
      <c r="W24" s="1" t="s">
        <v>658</v>
      </c>
      <c r="X24" t="str">
        <f>strCheckDate(O25:V25)</f>
        <v/>
      </c>
      <c r="Z24" t="str">
        <f>IF(M24="","",M24 )</f>
        <v/>
      </c>
    </row>
    <row r="25" spans="1:26" hidden="1">
      <c r="A25" s="1"/>
      <c r="B25" s="1"/>
      <c r="C25" s="1"/>
      <c r="D25" s="1"/>
      <c r="E25" s="1"/>
      <c r="F25" s="1"/>
      <c r="I25" s="1"/>
      <c r="J25" s="1"/>
      <c r="Q25" t="str">
        <f>R24 &amp; "-" &amp; T24</f>
        <v>-</v>
      </c>
      <c r="R25" s="1"/>
      <c r="S25" s="1"/>
      <c r="T25" s="1"/>
      <c r="U25" s="1"/>
      <c r="W25" s="1"/>
    </row>
    <row r="26" spans="1:26" ht="15" customHeight="1">
      <c r="A26" s="1"/>
      <c r="B26" s="1"/>
      <c r="C26" s="1"/>
      <c r="D26" s="1"/>
      <c r="E26" s="1"/>
      <c r="F26" s="1"/>
      <c r="I26" s="1"/>
      <c r="J26" s="1"/>
      <c r="M26" t="s">
        <v>25</v>
      </c>
      <c r="W26" s="1"/>
    </row>
    <row r="27" spans="1:26" ht="15" customHeight="1">
      <c r="A27" s="1"/>
      <c r="B27" s="1"/>
      <c r="C27" s="1"/>
      <c r="D27" s="1"/>
      <c r="E27" s="1"/>
      <c r="I27" s="1"/>
      <c r="M27" t="s">
        <v>11</v>
      </c>
    </row>
    <row r="28" spans="1:26" ht="15" hidden="1" customHeight="1">
      <c r="A28" s="1"/>
      <c r="B28" s="1"/>
      <c r="C28" s="1"/>
      <c r="D28" s="1"/>
    </row>
    <row r="29" spans="1:26" ht="15" customHeight="1">
      <c r="A29" s="1"/>
      <c r="B29" s="1"/>
      <c r="C29" s="1"/>
      <c r="M29" t="s">
        <v>17</v>
      </c>
    </row>
    <row r="30" spans="1:26" ht="15" customHeight="1">
      <c r="A30" s="1"/>
      <c r="B30" s="1"/>
      <c r="M30" t="s">
        <v>18</v>
      </c>
    </row>
    <row r="31" spans="1:26" ht="15" customHeight="1">
      <c r="A31" s="1"/>
      <c r="M31" t="s">
        <v>19</v>
      </c>
    </row>
    <row r="32" spans="1:26" ht="15" customHeight="1">
      <c r="M32" t="s">
        <v>309</v>
      </c>
    </row>
    <row r="33" spans="12:23" ht="3" customHeight="1"/>
    <row r="34" spans="12:23" ht="141.75" customHeight="1">
      <c r="L34">
        <v>1</v>
      </c>
      <c r="M34" s="1" t="s">
        <v>659</v>
      </c>
      <c r="N34" s="1"/>
      <c r="O34" s="1"/>
      <c r="P34" s="1"/>
      <c r="Q34" s="1"/>
      <c r="R34" s="1"/>
      <c r="S34" s="1"/>
      <c r="T34" s="1"/>
      <c r="U34" s="1"/>
      <c r="V34" s="1"/>
      <c r="W34" s="1"/>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sheetPr codeName="List05_5">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68</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List06_5">
    <tabColor rgb="FFEAEBEE"/>
    <pageSetUpPr fitToPage="1"/>
  </sheetPr>
  <dimension ref="A1:AF36"/>
  <sheetViews>
    <sheetView showGridLines="0" topLeftCell="I4" workbookViewId="0"/>
  </sheetViews>
  <sheetFormatPr defaultColWidth="10.5703125" defaultRowHeight="15"/>
  <cols>
    <col min="1" max="6" width="10.5703125" hidden="1" customWidth="1"/>
    <col min="7" max="8" width="11.140625" hidden="1" customWidth="1"/>
    <col min="9" max="11" width="3.7109375" customWidth="1"/>
    <col min="12" max="12" width="12.7109375" customWidth="1"/>
    <col min="13" max="13" width="44.7109375" customWidth="1"/>
    <col min="14" max="14" width="1.7109375" hidden="1" customWidth="1"/>
    <col min="15" max="21" width="23.7109375" hidden="1" customWidth="1"/>
    <col min="22" max="22" width="1.7109375" hidden="1" customWidth="1"/>
    <col min="23" max="23" width="11.7109375" customWidth="1"/>
    <col min="24" max="24" width="3.7109375" customWidth="1"/>
    <col min="25" max="25" width="11.7109375" customWidth="1"/>
    <col min="26" max="26" width="8.5703125" hidden="1" customWidth="1"/>
    <col min="27" max="27" width="4.7109375" customWidth="1"/>
    <col min="28" max="28" width="115.7109375" customWidth="1"/>
    <col min="250" max="257" width="0" hidden="1" customWidth="1"/>
    <col min="258" max="260" width="3.7109375" customWidth="1"/>
    <col min="261" max="261" width="12.7109375" customWidth="1"/>
    <col min="262" max="262" width="47.42578125" customWidth="1"/>
    <col min="263" max="271" width="0" hidden="1" customWidth="1"/>
    <col min="272" max="272" width="11.7109375" customWidth="1"/>
    <col min="273" max="273" width="6.42578125" bestFit="1" customWidth="1"/>
    <col min="274" max="274" width="11.7109375" customWidth="1"/>
    <col min="275" max="275" width="0" hidden="1" customWidth="1"/>
    <col min="276" max="276" width="3.7109375" customWidth="1"/>
    <col min="277" max="277" width="11.140625" bestFit="1" customWidth="1"/>
    <col min="506" max="513" width="0" hidden="1" customWidth="1"/>
    <col min="514" max="516" width="3.7109375" customWidth="1"/>
    <col min="517" max="517" width="12.7109375" customWidth="1"/>
    <col min="518" max="518" width="47.42578125" customWidth="1"/>
    <col min="519" max="527" width="0" hidden="1" customWidth="1"/>
    <col min="528" max="528" width="11.7109375" customWidth="1"/>
    <col min="529" max="529" width="6.42578125" bestFit="1" customWidth="1"/>
    <col min="530" max="530" width="11.7109375" customWidth="1"/>
    <col min="531" max="531" width="0" hidden="1" customWidth="1"/>
    <col min="532" max="532" width="3.7109375" customWidth="1"/>
    <col min="533" max="533" width="11.140625" bestFit="1" customWidth="1"/>
    <col min="762" max="769" width="0" hidden="1" customWidth="1"/>
    <col min="770" max="772" width="3.7109375" customWidth="1"/>
    <col min="773" max="773" width="12.7109375" customWidth="1"/>
    <col min="774" max="774" width="47.42578125" customWidth="1"/>
    <col min="775" max="783" width="0" hidden="1" customWidth="1"/>
    <col min="784" max="784" width="11.7109375" customWidth="1"/>
    <col min="785" max="785" width="6.42578125" bestFit="1" customWidth="1"/>
    <col min="786" max="786" width="11.7109375" customWidth="1"/>
    <col min="787" max="787" width="0" hidden="1" customWidth="1"/>
    <col min="788" max="788" width="3.7109375" customWidth="1"/>
    <col min="789" max="789" width="11.140625" bestFit="1" customWidth="1"/>
    <col min="1018" max="1025" width="0" hidden="1" customWidth="1"/>
    <col min="1026" max="1028" width="3.7109375" customWidth="1"/>
    <col min="1029" max="1029" width="12.7109375" customWidth="1"/>
    <col min="1030" max="1030" width="47.42578125" customWidth="1"/>
    <col min="1031" max="1039" width="0" hidden="1" customWidth="1"/>
    <col min="1040" max="1040" width="11.7109375" customWidth="1"/>
    <col min="1041" max="1041" width="6.42578125" bestFit="1" customWidth="1"/>
    <col min="1042" max="1042" width="11.7109375" customWidth="1"/>
    <col min="1043" max="1043" width="0" hidden="1" customWidth="1"/>
    <col min="1044" max="1044" width="3.7109375" customWidth="1"/>
    <col min="1045" max="1045" width="11.140625" bestFit="1" customWidth="1"/>
    <col min="1274" max="1281" width="0" hidden="1" customWidth="1"/>
    <col min="1282" max="1284" width="3.7109375" customWidth="1"/>
    <col min="1285" max="1285" width="12.7109375" customWidth="1"/>
    <col min="1286" max="1286" width="47.42578125" customWidth="1"/>
    <col min="1287" max="1295" width="0" hidden="1" customWidth="1"/>
    <col min="1296" max="1296" width="11.7109375" customWidth="1"/>
    <col min="1297" max="1297" width="6.42578125" bestFit="1" customWidth="1"/>
    <col min="1298" max="1298" width="11.7109375" customWidth="1"/>
    <col min="1299" max="1299" width="0" hidden="1" customWidth="1"/>
    <col min="1300" max="1300" width="3.7109375" customWidth="1"/>
    <col min="1301" max="1301" width="11.140625" bestFit="1" customWidth="1"/>
    <col min="1530" max="1537" width="0" hidden="1" customWidth="1"/>
    <col min="1538" max="1540" width="3.7109375" customWidth="1"/>
    <col min="1541" max="1541" width="12.7109375" customWidth="1"/>
    <col min="1542" max="1542" width="47.42578125" customWidth="1"/>
    <col min="1543" max="1551" width="0" hidden="1" customWidth="1"/>
    <col min="1552" max="1552" width="11.7109375" customWidth="1"/>
    <col min="1553" max="1553" width="6.42578125" bestFit="1" customWidth="1"/>
    <col min="1554" max="1554" width="11.7109375" customWidth="1"/>
    <col min="1555" max="1555" width="0" hidden="1" customWidth="1"/>
    <col min="1556" max="1556" width="3.7109375" customWidth="1"/>
    <col min="1557" max="1557" width="11.140625" bestFit="1" customWidth="1"/>
    <col min="1786" max="1793" width="0" hidden="1" customWidth="1"/>
    <col min="1794" max="1796" width="3.7109375" customWidth="1"/>
    <col min="1797" max="1797" width="12.7109375" customWidth="1"/>
    <col min="1798" max="1798" width="47.42578125" customWidth="1"/>
    <col min="1799" max="1807" width="0" hidden="1" customWidth="1"/>
    <col min="1808" max="1808" width="11.7109375" customWidth="1"/>
    <col min="1809" max="1809" width="6.42578125" bestFit="1" customWidth="1"/>
    <col min="1810" max="1810" width="11.7109375" customWidth="1"/>
    <col min="1811" max="1811" width="0" hidden="1" customWidth="1"/>
    <col min="1812" max="1812" width="3.7109375" customWidth="1"/>
    <col min="1813" max="1813" width="11.140625" bestFit="1" customWidth="1"/>
    <col min="2042" max="2049" width="0" hidden="1" customWidth="1"/>
    <col min="2050" max="2052" width="3.7109375" customWidth="1"/>
    <col min="2053" max="2053" width="12.7109375" customWidth="1"/>
    <col min="2054" max="2054" width="47.42578125" customWidth="1"/>
    <col min="2055" max="2063" width="0" hidden="1" customWidth="1"/>
    <col min="2064" max="2064" width="11.7109375" customWidth="1"/>
    <col min="2065" max="2065" width="6.42578125" bestFit="1" customWidth="1"/>
    <col min="2066" max="2066" width="11.7109375" customWidth="1"/>
    <col min="2067" max="2067" width="0" hidden="1" customWidth="1"/>
    <col min="2068" max="2068" width="3.7109375" customWidth="1"/>
    <col min="2069" max="2069" width="11.140625" bestFit="1" customWidth="1"/>
    <col min="2298" max="2305" width="0" hidden="1" customWidth="1"/>
    <col min="2306" max="2308" width="3.7109375" customWidth="1"/>
    <col min="2309" max="2309" width="12.7109375" customWidth="1"/>
    <col min="2310" max="2310" width="47.42578125" customWidth="1"/>
    <col min="2311" max="2319" width="0" hidden="1" customWidth="1"/>
    <col min="2320" max="2320" width="11.7109375" customWidth="1"/>
    <col min="2321" max="2321" width="6.42578125" bestFit="1" customWidth="1"/>
    <col min="2322" max="2322" width="11.7109375" customWidth="1"/>
    <col min="2323" max="2323" width="0" hidden="1" customWidth="1"/>
    <col min="2324" max="2324" width="3.7109375" customWidth="1"/>
    <col min="2325" max="2325" width="11.140625" bestFit="1" customWidth="1"/>
    <col min="2554" max="2561" width="0" hidden="1" customWidth="1"/>
    <col min="2562" max="2564" width="3.7109375" customWidth="1"/>
    <col min="2565" max="2565" width="12.7109375" customWidth="1"/>
    <col min="2566" max="2566" width="47.42578125" customWidth="1"/>
    <col min="2567" max="2575" width="0" hidden="1" customWidth="1"/>
    <col min="2576" max="2576" width="11.7109375" customWidth="1"/>
    <col min="2577" max="2577" width="6.42578125" bestFit="1" customWidth="1"/>
    <col min="2578" max="2578" width="11.7109375" customWidth="1"/>
    <col min="2579" max="2579" width="0" hidden="1" customWidth="1"/>
    <col min="2580" max="2580" width="3.7109375" customWidth="1"/>
    <col min="2581" max="2581" width="11.140625" bestFit="1" customWidth="1"/>
    <col min="2810" max="2817" width="0" hidden="1" customWidth="1"/>
    <col min="2818" max="2820" width="3.7109375" customWidth="1"/>
    <col min="2821" max="2821" width="12.7109375" customWidth="1"/>
    <col min="2822" max="2822" width="47.42578125" customWidth="1"/>
    <col min="2823" max="2831" width="0" hidden="1" customWidth="1"/>
    <col min="2832" max="2832" width="11.7109375" customWidth="1"/>
    <col min="2833" max="2833" width="6.42578125" bestFit="1" customWidth="1"/>
    <col min="2834" max="2834" width="11.7109375" customWidth="1"/>
    <col min="2835" max="2835" width="0" hidden="1" customWidth="1"/>
    <col min="2836" max="2836" width="3.7109375" customWidth="1"/>
    <col min="2837" max="2837" width="11.140625" bestFit="1" customWidth="1"/>
    <col min="3066" max="3073" width="0" hidden="1" customWidth="1"/>
    <col min="3074" max="3076" width="3.7109375" customWidth="1"/>
    <col min="3077" max="3077" width="12.7109375" customWidth="1"/>
    <col min="3078" max="3078" width="47.42578125" customWidth="1"/>
    <col min="3079" max="3087" width="0" hidden="1" customWidth="1"/>
    <col min="3088" max="3088" width="11.7109375" customWidth="1"/>
    <col min="3089" max="3089" width="6.42578125" bestFit="1" customWidth="1"/>
    <col min="3090" max="3090" width="11.7109375" customWidth="1"/>
    <col min="3091" max="3091" width="0" hidden="1" customWidth="1"/>
    <col min="3092" max="3092" width="3.7109375" customWidth="1"/>
    <col min="3093" max="3093" width="11.140625" bestFit="1" customWidth="1"/>
    <col min="3322" max="3329" width="0" hidden="1" customWidth="1"/>
    <col min="3330" max="3332" width="3.7109375" customWidth="1"/>
    <col min="3333" max="3333" width="12.7109375" customWidth="1"/>
    <col min="3334" max="3334" width="47.42578125" customWidth="1"/>
    <col min="3335" max="3343" width="0" hidden="1" customWidth="1"/>
    <col min="3344" max="3344" width="11.7109375" customWidth="1"/>
    <col min="3345" max="3345" width="6.42578125" bestFit="1" customWidth="1"/>
    <col min="3346" max="3346" width="11.7109375" customWidth="1"/>
    <col min="3347" max="3347" width="0" hidden="1" customWidth="1"/>
    <col min="3348" max="3348" width="3.7109375" customWidth="1"/>
    <col min="3349" max="3349" width="11.140625" bestFit="1" customWidth="1"/>
    <col min="3578" max="3585" width="0" hidden="1" customWidth="1"/>
    <col min="3586" max="3588" width="3.7109375" customWidth="1"/>
    <col min="3589" max="3589" width="12.7109375" customWidth="1"/>
    <col min="3590" max="3590" width="47.42578125" customWidth="1"/>
    <col min="3591" max="3599" width="0" hidden="1" customWidth="1"/>
    <col min="3600" max="3600" width="11.7109375" customWidth="1"/>
    <col min="3601" max="3601" width="6.42578125" bestFit="1" customWidth="1"/>
    <col min="3602" max="3602" width="11.7109375" customWidth="1"/>
    <col min="3603" max="3603" width="0" hidden="1" customWidth="1"/>
    <col min="3604" max="3604" width="3.7109375" customWidth="1"/>
    <col min="3605" max="3605" width="11.140625" bestFit="1" customWidth="1"/>
    <col min="3834" max="3841" width="0" hidden="1" customWidth="1"/>
    <col min="3842" max="3844" width="3.7109375" customWidth="1"/>
    <col min="3845" max="3845" width="12.7109375" customWidth="1"/>
    <col min="3846" max="3846" width="47.42578125" customWidth="1"/>
    <col min="3847" max="3855" width="0" hidden="1" customWidth="1"/>
    <col min="3856" max="3856" width="11.7109375" customWidth="1"/>
    <col min="3857" max="3857" width="6.42578125" bestFit="1" customWidth="1"/>
    <col min="3858" max="3858" width="11.7109375" customWidth="1"/>
    <col min="3859" max="3859" width="0" hidden="1" customWidth="1"/>
    <col min="3860" max="3860" width="3.7109375" customWidth="1"/>
    <col min="3861" max="3861" width="11.140625" bestFit="1" customWidth="1"/>
    <col min="4090" max="4097" width="0" hidden="1" customWidth="1"/>
    <col min="4098" max="4100" width="3.7109375" customWidth="1"/>
    <col min="4101" max="4101" width="12.7109375" customWidth="1"/>
    <col min="4102" max="4102" width="47.42578125" customWidth="1"/>
    <col min="4103" max="4111" width="0" hidden="1" customWidth="1"/>
    <col min="4112" max="4112" width="11.7109375" customWidth="1"/>
    <col min="4113" max="4113" width="6.42578125" bestFit="1" customWidth="1"/>
    <col min="4114" max="4114" width="11.7109375" customWidth="1"/>
    <col min="4115" max="4115" width="0" hidden="1" customWidth="1"/>
    <col min="4116" max="4116" width="3.7109375" customWidth="1"/>
    <col min="4117" max="4117" width="11.140625" bestFit="1" customWidth="1"/>
    <col min="4346" max="4353" width="0" hidden="1" customWidth="1"/>
    <col min="4354" max="4356" width="3.7109375" customWidth="1"/>
    <col min="4357" max="4357" width="12.7109375" customWidth="1"/>
    <col min="4358" max="4358" width="47.42578125" customWidth="1"/>
    <col min="4359" max="4367" width="0" hidden="1" customWidth="1"/>
    <col min="4368" max="4368" width="11.7109375" customWidth="1"/>
    <col min="4369" max="4369" width="6.42578125" bestFit="1" customWidth="1"/>
    <col min="4370" max="4370" width="11.7109375" customWidth="1"/>
    <col min="4371" max="4371" width="0" hidden="1" customWidth="1"/>
    <col min="4372" max="4372" width="3.7109375" customWidth="1"/>
    <col min="4373" max="4373" width="11.140625" bestFit="1" customWidth="1"/>
    <col min="4602" max="4609" width="0" hidden="1" customWidth="1"/>
    <col min="4610" max="4612" width="3.7109375" customWidth="1"/>
    <col min="4613" max="4613" width="12.7109375" customWidth="1"/>
    <col min="4614" max="4614" width="47.42578125" customWidth="1"/>
    <col min="4615" max="4623" width="0" hidden="1" customWidth="1"/>
    <col min="4624" max="4624" width="11.7109375" customWidth="1"/>
    <col min="4625" max="4625" width="6.42578125" bestFit="1" customWidth="1"/>
    <col min="4626" max="4626" width="11.7109375" customWidth="1"/>
    <col min="4627" max="4627" width="0" hidden="1" customWidth="1"/>
    <col min="4628" max="4628" width="3.7109375" customWidth="1"/>
    <col min="4629" max="4629" width="11.140625" bestFit="1" customWidth="1"/>
    <col min="4858" max="4865" width="0" hidden="1" customWidth="1"/>
    <col min="4866" max="4868" width="3.7109375" customWidth="1"/>
    <col min="4869" max="4869" width="12.7109375" customWidth="1"/>
    <col min="4870" max="4870" width="47.42578125" customWidth="1"/>
    <col min="4871" max="4879" width="0" hidden="1" customWidth="1"/>
    <col min="4880" max="4880" width="11.7109375" customWidth="1"/>
    <col min="4881" max="4881" width="6.42578125" bestFit="1" customWidth="1"/>
    <col min="4882" max="4882" width="11.7109375" customWidth="1"/>
    <col min="4883" max="4883" width="0" hidden="1" customWidth="1"/>
    <col min="4884" max="4884" width="3.7109375" customWidth="1"/>
    <col min="4885" max="4885" width="11.140625" bestFit="1" customWidth="1"/>
    <col min="5114" max="5121" width="0" hidden="1" customWidth="1"/>
    <col min="5122" max="5124" width="3.7109375" customWidth="1"/>
    <col min="5125" max="5125" width="12.7109375" customWidth="1"/>
    <col min="5126" max="5126" width="47.42578125" customWidth="1"/>
    <col min="5127" max="5135" width="0" hidden="1" customWidth="1"/>
    <col min="5136" max="5136" width="11.7109375" customWidth="1"/>
    <col min="5137" max="5137" width="6.42578125" bestFit="1" customWidth="1"/>
    <col min="5138" max="5138" width="11.7109375" customWidth="1"/>
    <col min="5139" max="5139" width="0" hidden="1" customWidth="1"/>
    <col min="5140" max="5140" width="3.7109375" customWidth="1"/>
    <col min="5141" max="5141" width="11.140625" bestFit="1" customWidth="1"/>
    <col min="5370" max="5377" width="0" hidden="1" customWidth="1"/>
    <col min="5378" max="5380" width="3.7109375" customWidth="1"/>
    <col min="5381" max="5381" width="12.7109375" customWidth="1"/>
    <col min="5382" max="5382" width="47.42578125" customWidth="1"/>
    <col min="5383" max="5391" width="0" hidden="1" customWidth="1"/>
    <col min="5392" max="5392" width="11.7109375" customWidth="1"/>
    <col min="5393" max="5393" width="6.42578125" bestFit="1" customWidth="1"/>
    <col min="5394" max="5394" width="11.7109375" customWidth="1"/>
    <col min="5395" max="5395" width="0" hidden="1" customWidth="1"/>
    <col min="5396" max="5396" width="3.7109375" customWidth="1"/>
    <col min="5397" max="5397" width="11.140625" bestFit="1" customWidth="1"/>
    <col min="5626" max="5633" width="0" hidden="1" customWidth="1"/>
    <col min="5634" max="5636" width="3.7109375" customWidth="1"/>
    <col min="5637" max="5637" width="12.7109375" customWidth="1"/>
    <col min="5638" max="5638" width="47.42578125" customWidth="1"/>
    <col min="5639" max="5647" width="0" hidden="1" customWidth="1"/>
    <col min="5648" max="5648" width="11.7109375" customWidth="1"/>
    <col min="5649" max="5649" width="6.42578125" bestFit="1" customWidth="1"/>
    <col min="5650" max="5650" width="11.7109375" customWidth="1"/>
    <col min="5651" max="5651" width="0" hidden="1" customWidth="1"/>
    <col min="5652" max="5652" width="3.7109375" customWidth="1"/>
    <col min="5653" max="5653" width="11.140625" bestFit="1" customWidth="1"/>
    <col min="5882" max="5889" width="0" hidden="1" customWidth="1"/>
    <col min="5890" max="5892" width="3.7109375" customWidth="1"/>
    <col min="5893" max="5893" width="12.7109375" customWidth="1"/>
    <col min="5894" max="5894" width="47.42578125" customWidth="1"/>
    <col min="5895" max="5903" width="0" hidden="1" customWidth="1"/>
    <col min="5904" max="5904" width="11.7109375" customWidth="1"/>
    <col min="5905" max="5905" width="6.42578125" bestFit="1" customWidth="1"/>
    <col min="5906" max="5906" width="11.7109375" customWidth="1"/>
    <col min="5907" max="5907" width="0" hidden="1" customWidth="1"/>
    <col min="5908" max="5908" width="3.7109375" customWidth="1"/>
    <col min="5909" max="5909" width="11.140625" bestFit="1" customWidth="1"/>
    <col min="6138" max="6145" width="0" hidden="1" customWidth="1"/>
    <col min="6146" max="6148" width="3.7109375" customWidth="1"/>
    <col min="6149" max="6149" width="12.7109375" customWidth="1"/>
    <col min="6150" max="6150" width="47.42578125" customWidth="1"/>
    <col min="6151" max="6159" width="0" hidden="1" customWidth="1"/>
    <col min="6160" max="6160" width="11.7109375" customWidth="1"/>
    <col min="6161" max="6161" width="6.42578125" bestFit="1" customWidth="1"/>
    <col min="6162" max="6162" width="11.7109375" customWidth="1"/>
    <col min="6163" max="6163" width="0" hidden="1" customWidth="1"/>
    <col min="6164" max="6164" width="3.7109375" customWidth="1"/>
    <col min="6165" max="6165" width="11.140625" bestFit="1" customWidth="1"/>
    <col min="6394" max="6401" width="0" hidden="1" customWidth="1"/>
    <col min="6402" max="6404" width="3.7109375" customWidth="1"/>
    <col min="6405" max="6405" width="12.7109375" customWidth="1"/>
    <col min="6406" max="6406" width="47.42578125" customWidth="1"/>
    <col min="6407" max="6415" width="0" hidden="1" customWidth="1"/>
    <col min="6416" max="6416" width="11.7109375" customWidth="1"/>
    <col min="6417" max="6417" width="6.42578125" bestFit="1" customWidth="1"/>
    <col min="6418" max="6418" width="11.7109375" customWidth="1"/>
    <col min="6419" max="6419" width="0" hidden="1" customWidth="1"/>
    <col min="6420" max="6420" width="3.7109375" customWidth="1"/>
    <col min="6421" max="6421" width="11.140625" bestFit="1" customWidth="1"/>
    <col min="6650" max="6657" width="0" hidden="1" customWidth="1"/>
    <col min="6658" max="6660" width="3.7109375" customWidth="1"/>
    <col min="6661" max="6661" width="12.7109375" customWidth="1"/>
    <col min="6662" max="6662" width="47.42578125" customWidth="1"/>
    <col min="6663" max="6671" width="0" hidden="1" customWidth="1"/>
    <col min="6672" max="6672" width="11.7109375" customWidth="1"/>
    <col min="6673" max="6673" width="6.42578125" bestFit="1" customWidth="1"/>
    <col min="6674" max="6674" width="11.7109375" customWidth="1"/>
    <col min="6675" max="6675" width="0" hidden="1" customWidth="1"/>
    <col min="6676" max="6676" width="3.7109375" customWidth="1"/>
    <col min="6677" max="6677" width="11.140625" bestFit="1" customWidth="1"/>
    <col min="6906" max="6913" width="0" hidden="1" customWidth="1"/>
    <col min="6914" max="6916" width="3.7109375" customWidth="1"/>
    <col min="6917" max="6917" width="12.7109375" customWidth="1"/>
    <col min="6918" max="6918" width="47.42578125" customWidth="1"/>
    <col min="6919" max="6927" width="0" hidden="1" customWidth="1"/>
    <col min="6928" max="6928" width="11.7109375" customWidth="1"/>
    <col min="6929" max="6929" width="6.42578125" bestFit="1" customWidth="1"/>
    <col min="6930" max="6930" width="11.7109375" customWidth="1"/>
    <col min="6931" max="6931" width="0" hidden="1" customWidth="1"/>
    <col min="6932" max="6932" width="3.7109375" customWidth="1"/>
    <col min="6933" max="6933" width="11.140625" bestFit="1" customWidth="1"/>
    <col min="7162" max="7169" width="0" hidden="1" customWidth="1"/>
    <col min="7170" max="7172" width="3.7109375" customWidth="1"/>
    <col min="7173" max="7173" width="12.7109375" customWidth="1"/>
    <col min="7174" max="7174" width="47.42578125" customWidth="1"/>
    <col min="7175" max="7183" width="0" hidden="1" customWidth="1"/>
    <col min="7184" max="7184" width="11.7109375" customWidth="1"/>
    <col min="7185" max="7185" width="6.42578125" bestFit="1" customWidth="1"/>
    <col min="7186" max="7186" width="11.7109375" customWidth="1"/>
    <col min="7187" max="7187" width="0" hidden="1" customWidth="1"/>
    <col min="7188" max="7188" width="3.7109375" customWidth="1"/>
    <col min="7189" max="7189" width="11.140625" bestFit="1" customWidth="1"/>
    <col min="7418" max="7425" width="0" hidden="1" customWidth="1"/>
    <col min="7426" max="7428" width="3.7109375" customWidth="1"/>
    <col min="7429" max="7429" width="12.7109375" customWidth="1"/>
    <col min="7430" max="7430" width="47.42578125" customWidth="1"/>
    <col min="7431" max="7439" width="0" hidden="1" customWidth="1"/>
    <col min="7440" max="7440" width="11.7109375" customWidth="1"/>
    <col min="7441" max="7441" width="6.42578125" bestFit="1" customWidth="1"/>
    <col min="7442" max="7442" width="11.7109375" customWidth="1"/>
    <col min="7443" max="7443" width="0" hidden="1" customWidth="1"/>
    <col min="7444" max="7444" width="3.7109375" customWidth="1"/>
    <col min="7445" max="7445" width="11.140625" bestFit="1" customWidth="1"/>
    <col min="7674" max="7681" width="0" hidden="1" customWidth="1"/>
    <col min="7682" max="7684" width="3.7109375" customWidth="1"/>
    <col min="7685" max="7685" width="12.7109375" customWidth="1"/>
    <col min="7686" max="7686" width="47.42578125" customWidth="1"/>
    <col min="7687" max="7695" width="0" hidden="1" customWidth="1"/>
    <col min="7696" max="7696" width="11.7109375" customWidth="1"/>
    <col min="7697" max="7697" width="6.42578125" bestFit="1" customWidth="1"/>
    <col min="7698" max="7698" width="11.7109375" customWidth="1"/>
    <col min="7699" max="7699" width="0" hidden="1" customWidth="1"/>
    <col min="7700" max="7700" width="3.7109375" customWidth="1"/>
    <col min="7701" max="7701" width="11.140625" bestFit="1" customWidth="1"/>
    <col min="7930" max="7937" width="0" hidden="1" customWidth="1"/>
    <col min="7938" max="7940" width="3.7109375" customWidth="1"/>
    <col min="7941" max="7941" width="12.7109375" customWidth="1"/>
    <col min="7942" max="7942" width="47.42578125" customWidth="1"/>
    <col min="7943" max="7951" width="0" hidden="1" customWidth="1"/>
    <col min="7952" max="7952" width="11.7109375" customWidth="1"/>
    <col min="7953" max="7953" width="6.42578125" bestFit="1" customWidth="1"/>
    <col min="7954" max="7954" width="11.7109375" customWidth="1"/>
    <col min="7955" max="7955" width="0" hidden="1" customWidth="1"/>
    <col min="7956" max="7956" width="3.7109375" customWidth="1"/>
    <col min="7957" max="7957" width="11.140625" bestFit="1" customWidth="1"/>
    <col min="8186" max="8193" width="0" hidden="1" customWidth="1"/>
    <col min="8194" max="8196" width="3.7109375" customWidth="1"/>
    <col min="8197" max="8197" width="12.7109375" customWidth="1"/>
    <col min="8198" max="8198" width="47.42578125" customWidth="1"/>
    <col min="8199" max="8207" width="0" hidden="1" customWidth="1"/>
    <col min="8208" max="8208" width="11.7109375" customWidth="1"/>
    <col min="8209" max="8209" width="6.42578125" bestFit="1" customWidth="1"/>
    <col min="8210" max="8210" width="11.7109375" customWidth="1"/>
    <col min="8211" max="8211" width="0" hidden="1" customWidth="1"/>
    <col min="8212" max="8212" width="3.7109375" customWidth="1"/>
    <col min="8213" max="8213" width="11.140625" bestFit="1" customWidth="1"/>
    <col min="8442" max="8449" width="0" hidden="1" customWidth="1"/>
    <col min="8450" max="8452" width="3.7109375" customWidth="1"/>
    <col min="8453" max="8453" width="12.7109375" customWidth="1"/>
    <col min="8454" max="8454" width="47.42578125" customWidth="1"/>
    <col min="8455" max="8463" width="0" hidden="1" customWidth="1"/>
    <col min="8464" max="8464" width="11.7109375" customWidth="1"/>
    <col min="8465" max="8465" width="6.42578125" bestFit="1" customWidth="1"/>
    <col min="8466" max="8466" width="11.7109375" customWidth="1"/>
    <col min="8467" max="8467" width="0" hidden="1" customWidth="1"/>
    <col min="8468" max="8468" width="3.7109375" customWidth="1"/>
    <col min="8469" max="8469" width="11.140625" bestFit="1" customWidth="1"/>
    <col min="8698" max="8705" width="0" hidden="1" customWidth="1"/>
    <col min="8706" max="8708" width="3.7109375" customWidth="1"/>
    <col min="8709" max="8709" width="12.7109375" customWidth="1"/>
    <col min="8710" max="8710" width="47.42578125" customWidth="1"/>
    <col min="8711" max="8719" width="0" hidden="1" customWidth="1"/>
    <col min="8720" max="8720" width="11.7109375" customWidth="1"/>
    <col min="8721" max="8721" width="6.42578125" bestFit="1" customWidth="1"/>
    <col min="8722" max="8722" width="11.7109375" customWidth="1"/>
    <col min="8723" max="8723" width="0" hidden="1" customWidth="1"/>
    <col min="8724" max="8724" width="3.7109375" customWidth="1"/>
    <col min="8725" max="8725" width="11.140625" bestFit="1" customWidth="1"/>
    <col min="8954" max="8961" width="0" hidden="1" customWidth="1"/>
    <col min="8962" max="8964" width="3.7109375" customWidth="1"/>
    <col min="8965" max="8965" width="12.7109375" customWidth="1"/>
    <col min="8966" max="8966" width="47.42578125" customWidth="1"/>
    <col min="8967" max="8975" width="0" hidden="1" customWidth="1"/>
    <col min="8976" max="8976" width="11.7109375" customWidth="1"/>
    <col min="8977" max="8977" width="6.42578125" bestFit="1" customWidth="1"/>
    <col min="8978" max="8978" width="11.7109375" customWidth="1"/>
    <col min="8979" max="8979" width="0" hidden="1" customWidth="1"/>
    <col min="8980" max="8980" width="3.7109375" customWidth="1"/>
    <col min="8981" max="8981" width="11.140625" bestFit="1" customWidth="1"/>
    <col min="9210" max="9217" width="0" hidden="1" customWidth="1"/>
    <col min="9218" max="9220" width="3.7109375" customWidth="1"/>
    <col min="9221" max="9221" width="12.7109375" customWidth="1"/>
    <col min="9222" max="9222" width="47.42578125" customWidth="1"/>
    <col min="9223" max="9231" width="0" hidden="1" customWidth="1"/>
    <col min="9232" max="9232" width="11.7109375" customWidth="1"/>
    <col min="9233" max="9233" width="6.42578125" bestFit="1" customWidth="1"/>
    <col min="9234" max="9234" width="11.7109375" customWidth="1"/>
    <col min="9235" max="9235" width="0" hidden="1" customWidth="1"/>
    <col min="9236" max="9236" width="3.7109375" customWidth="1"/>
    <col min="9237" max="9237" width="11.140625" bestFit="1" customWidth="1"/>
    <col min="9466" max="9473" width="0" hidden="1" customWidth="1"/>
    <col min="9474" max="9476" width="3.7109375" customWidth="1"/>
    <col min="9477" max="9477" width="12.7109375" customWidth="1"/>
    <col min="9478" max="9478" width="47.42578125" customWidth="1"/>
    <col min="9479" max="9487" width="0" hidden="1" customWidth="1"/>
    <col min="9488" max="9488" width="11.7109375" customWidth="1"/>
    <col min="9489" max="9489" width="6.42578125" bestFit="1" customWidth="1"/>
    <col min="9490" max="9490" width="11.7109375" customWidth="1"/>
    <col min="9491" max="9491" width="0" hidden="1" customWidth="1"/>
    <col min="9492" max="9492" width="3.7109375" customWidth="1"/>
    <col min="9493" max="9493" width="11.140625" bestFit="1" customWidth="1"/>
    <col min="9722" max="9729" width="0" hidden="1" customWidth="1"/>
    <col min="9730" max="9732" width="3.7109375" customWidth="1"/>
    <col min="9733" max="9733" width="12.7109375" customWidth="1"/>
    <col min="9734" max="9734" width="47.42578125" customWidth="1"/>
    <col min="9735" max="9743" width="0" hidden="1" customWidth="1"/>
    <col min="9744" max="9744" width="11.7109375" customWidth="1"/>
    <col min="9745" max="9745" width="6.42578125" bestFit="1" customWidth="1"/>
    <col min="9746" max="9746" width="11.7109375" customWidth="1"/>
    <col min="9747" max="9747" width="0" hidden="1" customWidth="1"/>
    <col min="9748" max="9748" width="3.7109375" customWidth="1"/>
    <col min="9749" max="9749" width="11.140625" bestFit="1" customWidth="1"/>
    <col min="9978" max="9985" width="0" hidden="1" customWidth="1"/>
    <col min="9986" max="9988" width="3.7109375" customWidth="1"/>
    <col min="9989" max="9989" width="12.7109375" customWidth="1"/>
    <col min="9990" max="9990" width="47.42578125" customWidth="1"/>
    <col min="9991" max="9999" width="0" hidden="1" customWidth="1"/>
    <col min="10000" max="10000" width="11.7109375" customWidth="1"/>
    <col min="10001" max="10001" width="6.42578125" bestFit="1" customWidth="1"/>
    <col min="10002" max="10002" width="11.7109375" customWidth="1"/>
    <col min="10003" max="10003" width="0" hidden="1" customWidth="1"/>
    <col min="10004" max="10004" width="3.7109375" customWidth="1"/>
    <col min="10005" max="10005" width="11.140625" bestFit="1" customWidth="1"/>
    <col min="10234" max="10241" width="0" hidden="1" customWidth="1"/>
    <col min="10242" max="10244" width="3.7109375" customWidth="1"/>
    <col min="10245" max="10245" width="12.7109375" customWidth="1"/>
    <col min="10246" max="10246" width="47.42578125" customWidth="1"/>
    <col min="10247" max="10255" width="0" hidden="1" customWidth="1"/>
    <col min="10256" max="10256" width="11.7109375" customWidth="1"/>
    <col min="10257" max="10257" width="6.42578125" bestFit="1" customWidth="1"/>
    <col min="10258" max="10258" width="11.7109375" customWidth="1"/>
    <col min="10259" max="10259" width="0" hidden="1" customWidth="1"/>
    <col min="10260" max="10260" width="3.7109375" customWidth="1"/>
    <col min="10261" max="10261" width="11.140625" bestFit="1" customWidth="1"/>
    <col min="10490" max="10497" width="0" hidden="1" customWidth="1"/>
    <col min="10498" max="10500" width="3.7109375" customWidth="1"/>
    <col min="10501" max="10501" width="12.7109375" customWidth="1"/>
    <col min="10502" max="10502" width="47.42578125" customWidth="1"/>
    <col min="10503" max="10511" width="0" hidden="1" customWidth="1"/>
    <col min="10512" max="10512" width="11.7109375" customWidth="1"/>
    <col min="10513" max="10513" width="6.42578125" bestFit="1" customWidth="1"/>
    <col min="10514" max="10514" width="11.7109375" customWidth="1"/>
    <col min="10515" max="10515" width="0" hidden="1" customWidth="1"/>
    <col min="10516" max="10516" width="3.7109375" customWidth="1"/>
    <col min="10517" max="10517" width="11.140625" bestFit="1" customWidth="1"/>
    <col min="10746" max="10753" width="0" hidden="1" customWidth="1"/>
    <col min="10754" max="10756" width="3.7109375" customWidth="1"/>
    <col min="10757" max="10757" width="12.7109375" customWidth="1"/>
    <col min="10758" max="10758" width="47.42578125" customWidth="1"/>
    <col min="10759" max="10767" width="0" hidden="1" customWidth="1"/>
    <col min="10768" max="10768" width="11.7109375" customWidth="1"/>
    <col min="10769" max="10769" width="6.42578125" bestFit="1" customWidth="1"/>
    <col min="10770" max="10770" width="11.7109375" customWidth="1"/>
    <col min="10771" max="10771" width="0" hidden="1" customWidth="1"/>
    <col min="10772" max="10772" width="3.7109375" customWidth="1"/>
    <col min="10773" max="10773" width="11.140625" bestFit="1" customWidth="1"/>
    <col min="11002" max="11009" width="0" hidden="1" customWidth="1"/>
    <col min="11010" max="11012" width="3.7109375" customWidth="1"/>
    <col min="11013" max="11013" width="12.7109375" customWidth="1"/>
    <col min="11014" max="11014" width="47.42578125" customWidth="1"/>
    <col min="11015" max="11023" width="0" hidden="1" customWidth="1"/>
    <col min="11024" max="11024" width="11.7109375" customWidth="1"/>
    <col min="11025" max="11025" width="6.42578125" bestFit="1" customWidth="1"/>
    <col min="11026" max="11026" width="11.7109375" customWidth="1"/>
    <col min="11027" max="11027" width="0" hidden="1" customWidth="1"/>
    <col min="11028" max="11028" width="3.7109375" customWidth="1"/>
    <col min="11029" max="11029" width="11.140625" bestFit="1" customWidth="1"/>
    <col min="11258" max="11265" width="0" hidden="1" customWidth="1"/>
    <col min="11266" max="11268" width="3.7109375" customWidth="1"/>
    <col min="11269" max="11269" width="12.7109375" customWidth="1"/>
    <col min="11270" max="11270" width="47.42578125" customWidth="1"/>
    <col min="11271" max="11279" width="0" hidden="1" customWidth="1"/>
    <col min="11280" max="11280" width="11.7109375" customWidth="1"/>
    <col min="11281" max="11281" width="6.42578125" bestFit="1" customWidth="1"/>
    <col min="11282" max="11282" width="11.7109375" customWidth="1"/>
    <col min="11283" max="11283" width="0" hidden="1" customWidth="1"/>
    <col min="11284" max="11284" width="3.7109375" customWidth="1"/>
    <col min="11285" max="11285" width="11.140625" bestFit="1" customWidth="1"/>
    <col min="11514" max="11521" width="0" hidden="1" customWidth="1"/>
    <col min="11522" max="11524" width="3.7109375" customWidth="1"/>
    <col min="11525" max="11525" width="12.7109375" customWidth="1"/>
    <col min="11526" max="11526" width="47.42578125" customWidth="1"/>
    <col min="11527" max="11535" width="0" hidden="1" customWidth="1"/>
    <col min="11536" max="11536" width="11.7109375" customWidth="1"/>
    <col min="11537" max="11537" width="6.42578125" bestFit="1" customWidth="1"/>
    <col min="11538" max="11538" width="11.7109375" customWidth="1"/>
    <col min="11539" max="11539" width="0" hidden="1" customWidth="1"/>
    <col min="11540" max="11540" width="3.7109375" customWidth="1"/>
    <col min="11541" max="11541" width="11.140625" bestFit="1" customWidth="1"/>
    <col min="11770" max="11777" width="0" hidden="1" customWidth="1"/>
    <col min="11778" max="11780" width="3.7109375" customWidth="1"/>
    <col min="11781" max="11781" width="12.7109375" customWidth="1"/>
    <col min="11782" max="11782" width="47.42578125" customWidth="1"/>
    <col min="11783" max="11791" width="0" hidden="1" customWidth="1"/>
    <col min="11792" max="11792" width="11.7109375" customWidth="1"/>
    <col min="11793" max="11793" width="6.42578125" bestFit="1" customWidth="1"/>
    <col min="11794" max="11794" width="11.7109375" customWidth="1"/>
    <col min="11795" max="11795" width="0" hidden="1" customWidth="1"/>
    <col min="11796" max="11796" width="3.7109375" customWidth="1"/>
    <col min="11797" max="11797" width="11.140625" bestFit="1" customWidth="1"/>
    <col min="12026" max="12033" width="0" hidden="1" customWidth="1"/>
    <col min="12034" max="12036" width="3.7109375" customWidth="1"/>
    <col min="12037" max="12037" width="12.7109375" customWidth="1"/>
    <col min="12038" max="12038" width="47.42578125" customWidth="1"/>
    <col min="12039" max="12047" width="0" hidden="1" customWidth="1"/>
    <col min="12048" max="12048" width="11.7109375" customWidth="1"/>
    <col min="12049" max="12049" width="6.42578125" bestFit="1" customWidth="1"/>
    <col min="12050" max="12050" width="11.7109375" customWidth="1"/>
    <col min="12051" max="12051" width="0" hidden="1" customWidth="1"/>
    <col min="12052" max="12052" width="3.7109375" customWidth="1"/>
    <col min="12053" max="12053" width="11.140625" bestFit="1" customWidth="1"/>
    <col min="12282" max="12289" width="0" hidden="1" customWidth="1"/>
    <col min="12290" max="12292" width="3.7109375" customWidth="1"/>
    <col min="12293" max="12293" width="12.7109375" customWidth="1"/>
    <col min="12294" max="12294" width="47.42578125" customWidth="1"/>
    <col min="12295" max="12303" width="0" hidden="1" customWidth="1"/>
    <col min="12304" max="12304" width="11.7109375" customWidth="1"/>
    <col min="12305" max="12305" width="6.42578125" bestFit="1" customWidth="1"/>
    <col min="12306" max="12306" width="11.7109375" customWidth="1"/>
    <col min="12307" max="12307" width="0" hidden="1" customWidth="1"/>
    <col min="12308" max="12308" width="3.7109375" customWidth="1"/>
    <col min="12309" max="12309" width="11.140625" bestFit="1" customWidth="1"/>
    <col min="12538" max="12545" width="0" hidden="1" customWidth="1"/>
    <col min="12546" max="12548" width="3.7109375" customWidth="1"/>
    <col min="12549" max="12549" width="12.7109375" customWidth="1"/>
    <col min="12550" max="12550" width="47.42578125" customWidth="1"/>
    <col min="12551" max="12559" width="0" hidden="1" customWidth="1"/>
    <col min="12560" max="12560" width="11.7109375" customWidth="1"/>
    <col min="12561" max="12561" width="6.42578125" bestFit="1" customWidth="1"/>
    <col min="12562" max="12562" width="11.7109375" customWidth="1"/>
    <col min="12563" max="12563" width="0" hidden="1" customWidth="1"/>
    <col min="12564" max="12564" width="3.7109375" customWidth="1"/>
    <col min="12565" max="12565" width="11.140625" bestFit="1" customWidth="1"/>
    <col min="12794" max="12801" width="0" hidden="1" customWidth="1"/>
    <col min="12802" max="12804" width="3.7109375" customWidth="1"/>
    <col min="12805" max="12805" width="12.7109375" customWidth="1"/>
    <col min="12806" max="12806" width="47.42578125" customWidth="1"/>
    <col min="12807" max="12815" width="0" hidden="1" customWidth="1"/>
    <col min="12816" max="12816" width="11.7109375" customWidth="1"/>
    <col min="12817" max="12817" width="6.42578125" bestFit="1" customWidth="1"/>
    <col min="12818" max="12818" width="11.7109375" customWidth="1"/>
    <col min="12819" max="12819" width="0" hidden="1" customWidth="1"/>
    <col min="12820" max="12820" width="3.7109375" customWidth="1"/>
    <col min="12821" max="12821" width="11.140625" bestFit="1" customWidth="1"/>
    <col min="13050" max="13057" width="0" hidden="1" customWidth="1"/>
    <col min="13058" max="13060" width="3.7109375" customWidth="1"/>
    <col min="13061" max="13061" width="12.7109375" customWidth="1"/>
    <col min="13062" max="13062" width="47.42578125" customWidth="1"/>
    <col min="13063" max="13071" width="0" hidden="1" customWidth="1"/>
    <col min="13072" max="13072" width="11.7109375" customWidth="1"/>
    <col min="13073" max="13073" width="6.42578125" bestFit="1" customWidth="1"/>
    <col min="13074" max="13074" width="11.7109375" customWidth="1"/>
    <col min="13075" max="13075" width="0" hidden="1" customWidth="1"/>
    <col min="13076" max="13076" width="3.7109375" customWidth="1"/>
    <col min="13077" max="13077" width="11.140625" bestFit="1" customWidth="1"/>
    <col min="13306" max="13313" width="0" hidden="1" customWidth="1"/>
    <col min="13314" max="13316" width="3.7109375" customWidth="1"/>
    <col min="13317" max="13317" width="12.7109375" customWidth="1"/>
    <col min="13318" max="13318" width="47.42578125" customWidth="1"/>
    <col min="13319" max="13327" width="0" hidden="1" customWidth="1"/>
    <col min="13328" max="13328" width="11.7109375" customWidth="1"/>
    <col min="13329" max="13329" width="6.42578125" bestFit="1" customWidth="1"/>
    <col min="13330" max="13330" width="11.7109375" customWidth="1"/>
    <col min="13331" max="13331" width="0" hidden="1" customWidth="1"/>
    <col min="13332" max="13332" width="3.7109375" customWidth="1"/>
    <col min="13333" max="13333" width="11.140625" bestFit="1" customWidth="1"/>
    <col min="13562" max="13569" width="0" hidden="1" customWidth="1"/>
    <col min="13570" max="13572" width="3.7109375" customWidth="1"/>
    <col min="13573" max="13573" width="12.7109375" customWidth="1"/>
    <col min="13574" max="13574" width="47.42578125" customWidth="1"/>
    <col min="13575" max="13583" width="0" hidden="1" customWidth="1"/>
    <col min="13584" max="13584" width="11.7109375" customWidth="1"/>
    <col min="13585" max="13585" width="6.42578125" bestFit="1" customWidth="1"/>
    <col min="13586" max="13586" width="11.7109375" customWidth="1"/>
    <col min="13587" max="13587" width="0" hidden="1" customWidth="1"/>
    <col min="13588" max="13588" width="3.7109375" customWidth="1"/>
    <col min="13589" max="13589" width="11.140625" bestFit="1" customWidth="1"/>
    <col min="13818" max="13825" width="0" hidden="1" customWidth="1"/>
    <col min="13826" max="13828" width="3.7109375" customWidth="1"/>
    <col min="13829" max="13829" width="12.7109375" customWidth="1"/>
    <col min="13830" max="13830" width="47.42578125" customWidth="1"/>
    <col min="13831" max="13839" width="0" hidden="1" customWidth="1"/>
    <col min="13840" max="13840" width="11.7109375" customWidth="1"/>
    <col min="13841" max="13841" width="6.42578125" bestFit="1" customWidth="1"/>
    <col min="13842" max="13842" width="11.7109375" customWidth="1"/>
    <col min="13843" max="13843" width="0" hidden="1" customWidth="1"/>
    <col min="13844" max="13844" width="3.7109375" customWidth="1"/>
    <col min="13845" max="13845" width="11.140625" bestFit="1" customWidth="1"/>
    <col min="14074" max="14081" width="0" hidden="1" customWidth="1"/>
    <col min="14082" max="14084" width="3.7109375" customWidth="1"/>
    <col min="14085" max="14085" width="12.7109375" customWidth="1"/>
    <col min="14086" max="14086" width="47.42578125" customWidth="1"/>
    <col min="14087" max="14095" width="0" hidden="1" customWidth="1"/>
    <col min="14096" max="14096" width="11.7109375" customWidth="1"/>
    <col min="14097" max="14097" width="6.42578125" bestFit="1" customWidth="1"/>
    <col min="14098" max="14098" width="11.7109375" customWidth="1"/>
    <col min="14099" max="14099" width="0" hidden="1" customWidth="1"/>
    <col min="14100" max="14100" width="3.7109375" customWidth="1"/>
    <col min="14101" max="14101" width="11.140625" bestFit="1" customWidth="1"/>
    <col min="14330" max="14337" width="0" hidden="1" customWidth="1"/>
    <col min="14338" max="14340" width="3.7109375" customWidth="1"/>
    <col min="14341" max="14341" width="12.7109375" customWidth="1"/>
    <col min="14342" max="14342" width="47.42578125" customWidth="1"/>
    <col min="14343" max="14351" width="0" hidden="1" customWidth="1"/>
    <col min="14352" max="14352" width="11.7109375" customWidth="1"/>
    <col min="14353" max="14353" width="6.42578125" bestFit="1" customWidth="1"/>
    <col min="14354" max="14354" width="11.7109375" customWidth="1"/>
    <col min="14355" max="14355" width="0" hidden="1" customWidth="1"/>
    <col min="14356" max="14356" width="3.7109375" customWidth="1"/>
    <col min="14357" max="14357" width="11.140625" bestFit="1" customWidth="1"/>
    <col min="14586" max="14593" width="0" hidden="1" customWidth="1"/>
    <col min="14594" max="14596" width="3.7109375" customWidth="1"/>
    <col min="14597" max="14597" width="12.7109375" customWidth="1"/>
    <col min="14598" max="14598" width="47.42578125" customWidth="1"/>
    <col min="14599" max="14607" width="0" hidden="1" customWidth="1"/>
    <col min="14608" max="14608" width="11.7109375" customWidth="1"/>
    <col min="14609" max="14609" width="6.42578125" bestFit="1" customWidth="1"/>
    <col min="14610" max="14610" width="11.7109375" customWidth="1"/>
    <col min="14611" max="14611" width="0" hidden="1" customWidth="1"/>
    <col min="14612" max="14612" width="3.7109375" customWidth="1"/>
    <col min="14613" max="14613" width="11.140625" bestFit="1" customWidth="1"/>
    <col min="14842" max="14849" width="0" hidden="1" customWidth="1"/>
    <col min="14850" max="14852" width="3.7109375" customWidth="1"/>
    <col min="14853" max="14853" width="12.7109375" customWidth="1"/>
    <col min="14854" max="14854" width="47.42578125" customWidth="1"/>
    <col min="14855" max="14863" width="0" hidden="1" customWidth="1"/>
    <col min="14864" max="14864" width="11.7109375" customWidth="1"/>
    <col min="14865" max="14865" width="6.42578125" bestFit="1" customWidth="1"/>
    <col min="14866" max="14866" width="11.7109375" customWidth="1"/>
    <col min="14867" max="14867" width="0" hidden="1" customWidth="1"/>
    <col min="14868" max="14868" width="3.7109375" customWidth="1"/>
    <col min="14869" max="14869" width="11.140625" bestFit="1" customWidth="1"/>
    <col min="15098" max="15105" width="0" hidden="1" customWidth="1"/>
    <col min="15106" max="15108" width="3.7109375" customWidth="1"/>
    <col min="15109" max="15109" width="12.7109375" customWidth="1"/>
    <col min="15110" max="15110" width="47.42578125" customWidth="1"/>
    <col min="15111" max="15119" width="0" hidden="1" customWidth="1"/>
    <col min="15120" max="15120" width="11.7109375" customWidth="1"/>
    <col min="15121" max="15121" width="6.42578125" bestFit="1" customWidth="1"/>
    <col min="15122" max="15122" width="11.7109375" customWidth="1"/>
    <col min="15123" max="15123" width="0" hidden="1" customWidth="1"/>
    <col min="15124" max="15124" width="3.7109375" customWidth="1"/>
    <col min="15125" max="15125" width="11.140625" bestFit="1" customWidth="1"/>
    <col min="15354" max="15361" width="0" hidden="1" customWidth="1"/>
    <col min="15362" max="15364" width="3.7109375" customWidth="1"/>
    <col min="15365" max="15365" width="12.7109375" customWidth="1"/>
    <col min="15366" max="15366" width="47.42578125" customWidth="1"/>
    <col min="15367" max="15375" width="0" hidden="1" customWidth="1"/>
    <col min="15376" max="15376" width="11.7109375" customWidth="1"/>
    <col min="15377" max="15377" width="6.42578125" bestFit="1" customWidth="1"/>
    <col min="15378" max="15378" width="11.7109375" customWidth="1"/>
    <col min="15379" max="15379" width="0" hidden="1" customWidth="1"/>
    <col min="15380" max="15380" width="3.7109375" customWidth="1"/>
    <col min="15381" max="15381" width="11.140625" bestFit="1" customWidth="1"/>
    <col min="15610" max="15617" width="0" hidden="1" customWidth="1"/>
    <col min="15618" max="15620" width="3.7109375" customWidth="1"/>
    <col min="15621" max="15621" width="12.7109375" customWidth="1"/>
    <col min="15622" max="15622" width="47.42578125" customWidth="1"/>
    <col min="15623" max="15631" width="0" hidden="1" customWidth="1"/>
    <col min="15632" max="15632" width="11.7109375" customWidth="1"/>
    <col min="15633" max="15633" width="6.42578125" bestFit="1" customWidth="1"/>
    <col min="15634" max="15634" width="11.7109375" customWidth="1"/>
    <col min="15635" max="15635" width="0" hidden="1" customWidth="1"/>
    <col min="15636" max="15636" width="3.7109375" customWidth="1"/>
    <col min="15637" max="15637" width="11.140625" bestFit="1" customWidth="1"/>
    <col min="15866" max="15873" width="0" hidden="1" customWidth="1"/>
    <col min="15874" max="15876" width="3.7109375" customWidth="1"/>
    <col min="15877" max="15877" width="12.7109375" customWidth="1"/>
    <col min="15878" max="15878" width="47.42578125" customWidth="1"/>
    <col min="15879" max="15887" width="0" hidden="1" customWidth="1"/>
    <col min="15888" max="15888" width="11.7109375" customWidth="1"/>
    <col min="15889" max="15889" width="6.42578125" bestFit="1" customWidth="1"/>
    <col min="15890" max="15890" width="11.7109375" customWidth="1"/>
    <col min="15891" max="15891" width="0" hidden="1" customWidth="1"/>
    <col min="15892" max="15892" width="3.7109375" customWidth="1"/>
    <col min="15893" max="15893" width="11.140625" bestFit="1" customWidth="1"/>
    <col min="16122" max="16129" width="0" hidden="1" customWidth="1"/>
    <col min="16130" max="16132" width="3.7109375" customWidth="1"/>
    <col min="16133" max="16133" width="12.7109375" customWidth="1"/>
    <col min="16134" max="16134" width="47.42578125" customWidth="1"/>
    <col min="16135" max="16143" width="0" hidden="1" customWidth="1"/>
    <col min="16144" max="16144" width="11.7109375" customWidth="1"/>
    <col min="16145" max="16145" width="6.42578125" bestFit="1" customWidth="1"/>
    <col min="16146" max="16146" width="11.7109375" customWidth="1"/>
    <col min="16147" max="16147" width="0" hidden="1" customWidth="1"/>
    <col min="16148" max="16148" width="3.7109375" customWidth="1"/>
    <col min="16149" max="16149" width="11.140625" bestFit="1" customWidth="1"/>
  </cols>
  <sheetData>
    <row r="1" spans="12:28" hidden="1"/>
    <row r="2" spans="12:28" hidden="1"/>
    <row r="3" spans="12:28" hidden="1"/>
    <row r="4" spans="12:28" ht="3" customHeight="1"/>
    <row r="5" spans="12:28" ht="22.5" customHeight="1">
      <c r="L5" s="1" t="s">
        <v>665</v>
      </c>
      <c r="M5" s="1"/>
      <c r="N5" s="1"/>
      <c r="O5" s="1"/>
      <c r="P5" s="1"/>
      <c r="Q5" s="1"/>
      <c r="R5" s="1"/>
      <c r="S5" s="1"/>
      <c r="T5" s="1"/>
    </row>
    <row r="6" spans="12:28" ht="3" customHeight="1"/>
    <row r="7" spans="12:28">
      <c r="M7" t="s">
        <v>502</v>
      </c>
      <c r="O7" s="1" t="str">
        <f>IF(NameOrPr_ch="",IF(NameOrPr="","",NameOrPr),NameOrPr_ch)</f>
        <v>Комитет по тарифам и энергетике Псковской области</v>
      </c>
      <c r="P7" s="1"/>
      <c r="Q7" s="1"/>
      <c r="R7" s="1"/>
      <c r="S7" s="1"/>
      <c r="T7" s="1"/>
    </row>
    <row r="8" spans="12:28">
      <c r="M8" t="s">
        <v>595</v>
      </c>
      <c r="O8" s="1" t="str">
        <f>IF(datePr_ch="",IF(datePr="","",datePr),datePr_ch)</f>
        <v>23.11.2022</v>
      </c>
      <c r="P8" s="1"/>
      <c r="Q8" s="1"/>
      <c r="R8" s="1"/>
      <c r="S8" s="1"/>
      <c r="T8" s="1"/>
    </row>
    <row r="9" spans="12:28">
      <c r="M9" t="s">
        <v>594</v>
      </c>
      <c r="O9" s="1" t="str">
        <f>IF(numberPr_ch="",IF(numberPr="","",numberPr),numberPr_ch)</f>
        <v>№163-т от 23.11.2022; №212-т от 23.11.2022</v>
      </c>
      <c r="P9" s="1"/>
      <c r="Q9" s="1"/>
      <c r="R9" s="1"/>
      <c r="S9" s="1"/>
      <c r="T9" s="1"/>
    </row>
    <row r="10" spans="12:28">
      <c r="M10" t="s">
        <v>501</v>
      </c>
      <c r="O10" s="1" t="str">
        <f>IF(IstPub_ch="",IF(IstPub="","",IstPub),IstPub_ch)</f>
        <v>https://tarif.pskov.ru/deystvuyushchie-tarify/teplosnabzhenie</v>
      </c>
      <c r="P10" s="1"/>
      <c r="Q10" s="1"/>
      <c r="R10" s="1"/>
      <c r="S10" s="1"/>
      <c r="T10" s="1"/>
    </row>
    <row r="11" spans="12:28" hidden="1">
      <c r="Z11" t="s">
        <v>373</v>
      </c>
    </row>
    <row r="12" spans="12:28">
      <c r="O12" s="1"/>
      <c r="P12" s="1"/>
      <c r="Q12" s="1"/>
      <c r="R12" s="1"/>
      <c r="S12" s="1"/>
      <c r="T12" s="1"/>
      <c r="U12" s="1"/>
      <c r="V12" s="1"/>
      <c r="W12" s="1"/>
      <c r="X12" s="1"/>
      <c r="Y12" s="1"/>
      <c r="Z12" s="1"/>
    </row>
    <row r="13" spans="12:28" ht="14.25" customHeight="1">
      <c r="L13" s="1" t="s">
        <v>454</v>
      </c>
      <c r="M13" s="1"/>
      <c r="N13" s="1"/>
      <c r="O13" s="1"/>
      <c r="P13" s="1"/>
      <c r="Q13" s="1"/>
      <c r="R13" s="1"/>
      <c r="S13" s="1"/>
      <c r="T13" s="1"/>
      <c r="U13" s="1"/>
      <c r="V13" s="1"/>
      <c r="W13" s="1"/>
      <c r="X13" s="1"/>
      <c r="Y13" s="1"/>
      <c r="Z13" s="1"/>
      <c r="AA13" s="1"/>
      <c r="AB13" s="1" t="s">
        <v>455</v>
      </c>
    </row>
    <row r="14" spans="12:28" ht="14.25" customHeight="1">
      <c r="L14" s="1" t="s">
        <v>92</v>
      </c>
      <c r="M14" s="1" t="s">
        <v>638</v>
      </c>
      <c r="O14" s="1" t="s">
        <v>640</v>
      </c>
      <c r="P14" s="1"/>
      <c r="Q14" s="1"/>
      <c r="R14" s="1"/>
      <c r="S14" s="1"/>
      <c r="T14" s="1"/>
      <c r="U14" s="1"/>
      <c r="V14" s="1"/>
      <c r="W14" s="1"/>
      <c r="X14" s="1"/>
      <c r="Y14" s="1"/>
      <c r="Z14" s="1" t="s">
        <v>341</v>
      </c>
      <c r="AA14" s="1" t="s">
        <v>275</v>
      </c>
      <c r="AB14" s="1"/>
    </row>
    <row r="15" spans="12:28" ht="14.25" customHeight="1">
      <c r="L15" s="1"/>
      <c r="M15" s="1"/>
      <c r="O15" s="1" t="s">
        <v>666</v>
      </c>
      <c r="P15" s="1" t="s">
        <v>619</v>
      </c>
      <c r="Q15" s="1" t="s">
        <v>620</v>
      </c>
      <c r="R15" s="1" t="s">
        <v>271</v>
      </c>
      <c r="S15" s="1"/>
      <c r="T15" s="1" t="s">
        <v>271</v>
      </c>
      <c r="U15" s="1"/>
      <c r="W15" s="1" t="s">
        <v>653</v>
      </c>
      <c r="X15" s="1"/>
      <c r="Y15" s="1"/>
      <c r="Z15" s="1"/>
      <c r="AA15" s="1"/>
      <c r="AB15" s="1"/>
    </row>
    <row r="16" spans="12:28" ht="56.25" customHeight="1">
      <c r="L16" s="1"/>
      <c r="M16" s="1"/>
      <c r="O16" s="1"/>
      <c r="P16" s="1"/>
      <c r="Q16" s="1"/>
      <c r="R16" t="s">
        <v>621</v>
      </c>
      <c r="S16" t="s">
        <v>622</v>
      </c>
      <c r="T16" t="s">
        <v>623</v>
      </c>
      <c r="U16" t="s">
        <v>624</v>
      </c>
      <c r="W16" t="s">
        <v>274</v>
      </c>
      <c r="X16" s="1" t="s">
        <v>273</v>
      </c>
      <c r="Y16" s="1"/>
      <c r="Z16" s="1"/>
      <c r="AA16" s="1"/>
      <c r="AB16" s="1"/>
    </row>
    <row r="17" spans="1:32">
      <c r="K17">
        <v>1</v>
      </c>
      <c r="L17" t="s">
        <v>93</v>
      </c>
      <c r="M17" t="s">
        <v>49</v>
      </c>
      <c r="N17" t="s">
        <v>49</v>
      </c>
      <c r="O17">
        <f ca="1">OFFSET(O17,0,-1)+1</f>
        <v>3</v>
      </c>
      <c r="P17">
        <f t="shared" ref="P17:W17" ca="1" si="0">OFFSET(P17,0,-1)+1</f>
        <v>4</v>
      </c>
      <c r="Q17">
        <f t="shared" ca="1" si="0"/>
        <v>5</v>
      </c>
      <c r="R17">
        <f t="shared" ca="1" si="0"/>
        <v>6</v>
      </c>
      <c r="S17">
        <f t="shared" ca="1" si="0"/>
        <v>7</v>
      </c>
      <c r="T17">
        <f t="shared" ca="1" si="0"/>
        <v>8</v>
      </c>
      <c r="U17">
        <f t="shared" ca="1" si="0"/>
        <v>9</v>
      </c>
      <c r="V17">
        <f ca="1">OFFSET(V17,0,-1)</f>
        <v>9</v>
      </c>
      <c r="W17">
        <f t="shared" ca="1" si="0"/>
        <v>10</v>
      </c>
      <c r="X17" s="1">
        <f ca="1">OFFSET(X17,0,-1)+1</f>
        <v>11</v>
      </c>
      <c r="Y17" s="1"/>
      <c r="Z17">
        <f ca="1">OFFSET(Z17,0,-2)+1</f>
        <v>12</v>
      </c>
      <c r="AB17">
        <f ca="1">OFFSET(AB17,0,-2)+1</f>
        <v>13</v>
      </c>
    </row>
    <row r="18" spans="1:32">
      <c r="A18" s="1">
        <v>1</v>
      </c>
      <c r="L18">
        <f>mergeValue(A18)</f>
        <v>1</v>
      </c>
      <c r="M18" t="s">
        <v>20</v>
      </c>
      <c r="O18" s="1"/>
      <c r="P18" s="1"/>
      <c r="Q18" s="1"/>
      <c r="R18" s="1"/>
      <c r="S18" s="1"/>
      <c r="T18" s="1"/>
      <c r="U18" s="1"/>
      <c r="V18" s="1"/>
      <c r="W18" s="1"/>
      <c r="X18" s="1"/>
      <c r="Y18" s="1"/>
      <c r="Z18" s="1"/>
      <c r="AA18" s="1"/>
      <c r="AB18" t="s">
        <v>476</v>
      </c>
    </row>
    <row r="19" spans="1:32">
      <c r="A19" s="1"/>
      <c r="B19" s="1">
        <v>1</v>
      </c>
      <c r="L19" t="str">
        <f>mergeValue(A19) &amp;"."&amp; mergeValue(B19)</f>
        <v>1.1</v>
      </c>
      <c r="M19" t="s">
        <v>16</v>
      </c>
      <c r="O19" s="1"/>
      <c r="P19" s="1"/>
      <c r="Q19" s="1"/>
      <c r="R19" s="1"/>
      <c r="S19" s="1"/>
      <c r="T19" s="1"/>
      <c r="U19" s="1"/>
      <c r="V19" s="1"/>
      <c r="W19" s="1"/>
      <c r="X19" s="1"/>
      <c r="Y19" s="1"/>
      <c r="Z19" s="1"/>
      <c r="AA19" s="1"/>
      <c r="AB19" t="s">
        <v>477</v>
      </c>
    </row>
    <row r="20" spans="1:32">
      <c r="A20" s="1"/>
      <c r="B20" s="1"/>
      <c r="C20" s="1">
        <v>1</v>
      </c>
      <c r="L20" t="str">
        <f>mergeValue(A20) &amp;"."&amp; mergeValue(B20)&amp;"."&amp; mergeValue(C20)</f>
        <v>1.1.1</v>
      </c>
      <c r="M20" t="s">
        <v>7</v>
      </c>
      <c r="O20" s="1"/>
      <c r="P20" s="1"/>
      <c r="Q20" s="1"/>
      <c r="R20" s="1"/>
      <c r="S20" s="1"/>
      <c r="T20" s="1"/>
      <c r="U20" s="1"/>
      <c r="V20" s="1"/>
      <c r="W20" s="1"/>
      <c r="X20" s="1"/>
      <c r="Y20" s="1"/>
      <c r="Z20" s="1"/>
      <c r="AA20" s="1"/>
      <c r="AB20" t="s">
        <v>632</v>
      </c>
    </row>
    <row r="21" spans="1:32">
      <c r="A21" s="1"/>
      <c r="B21" s="1"/>
      <c r="C21" s="1"/>
      <c r="D21" s="1">
        <v>1</v>
      </c>
      <c r="L21" t="str">
        <f>mergeValue(A21) &amp;"."&amp; mergeValue(B21)&amp;"."&amp; mergeValue(C21)&amp;"."&amp; mergeValue(D21)</f>
        <v>1.1.1.1</v>
      </c>
      <c r="M21" t="s">
        <v>22</v>
      </c>
      <c r="O21" s="1"/>
      <c r="P21" s="1"/>
      <c r="Q21" s="1"/>
      <c r="R21" s="1"/>
      <c r="S21" s="1"/>
      <c r="T21" s="1"/>
      <c r="U21" s="1"/>
      <c r="V21" s="1"/>
      <c r="W21" s="1"/>
      <c r="X21" s="1"/>
      <c r="Y21" s="1"/>
      <c r="Z21" s="1"/>
      <c r="AA21" s="1"/>
      <c r="AB21" t="s">
        <v>633</v>
      </c>
    </row>
    <row r="22" spans="1:32" ht="0.2" customHeight="1">
      <c r="A22" s="1"/>
      <c r="B22" s="1"/>
      <c r="C22" s="1"/>
      <c r="D22" s="1"/>
      <c r="E22" s="1">
        <v>1</v>
      </c>
    </row>
    <row r="23" spans="1:32">
      <c r="A23" s="1"/>
      <c r="B23" s="1"/>
      <c r="C23" s="1"/>
      <c r="D23" s="1"/>
      <c r="E23" s="1"/>
      <c r="F23" s="1">
        <v>1</v>
      </c>
      <c r="I23" s="1"/>
      <c r="L23" t="str">
        <f>mergeValue(A23) &amp;"."&amp; mergeValue(B23)&amp;"."&amp; mergeValue(C23)&amp;"."&amp; mergeValue(D23)&amp;"."&amp; mergeValue(F23)</f>
        <v>1.1.1.1.1</v>
      </c>
      <c r="M23" t="s">
        <v>10</v>
      </c>
      <c r="O23" s="1"/>
      <c r="P23" s="1"/>
      <c r="Q23" s="1"/>
      <c r="R23" s="1"/>
      <c r="S23" s="1"/>
      <c r="T23" s="1"/>
      <c r="U23" s="1"/>
      <c r="V23" s="1"/>
      <c r="W23" s="1"/>
      <c r="X23" s="1"/>
      <c r="Y23" s="1"/>
      <c r="Z23" s="1"/>
      <c r="AA23" s="1"/>
      <c r="AB23" t="s">
        <v>634</v>
      </c>
      <c r="AD23" t="str">
        <f>strCheckUnique(AE23:AE28)</f>
        <v/>
      </c>
    </row>
    <row r="24" spans="1:32">
      <c r="A24" s="1"/>
      <c r="B24" s="1"/>
      <c r="C24" s="1"/>
      <c r="D24" s="1"/>
      <c r="E24" s="1"/>
      <c r="F24" s="1"/>
      <c r="G24" s="1">
        <v>1</v>
      </c>
      <c r="I24" s="1"/>
      <c r="J24" s="1"/>
      <c r="L24" t="str">
        <f>mergeValue(A24) &amp;"."&amp; mergeValue(B24)&amp;"."&amp; mergeValue(C24)&amp;"."&amp; mergeValue(D24)&amp;"."&amp; mergeValue(F24)&amp;"."&amp; mergeValue(G24)</f>
        <v>1.1.1.1.1.1</v>
      </c>
      <c r="M24" t="s">
        <v>649</v>
      </c>
      <c r="V24" t="str">
        <f>W24 &amp; "-" &amp; Y24</f>
        <v>-</v>
      </c>
      <c r="W24" s="1"/>
      <c r="X24" s="1" t="s">
        <v>84</v>
      </c>
      <c r="Y24" s="1"/>
      <c r="Z24" s="1" t="s">
        <v>85</v>
      </c>
      <c r="AB24" t="s">
        <v>667</v>
      </c>
      <c r="AC24" t="str">
        <f>strCheckDate(O24:AA24)</f>
        <v/>
      </c>
      <c r="AE24" t="str">
        <f>IF(M24="","",M24 )</f>
        <v>горячая вода в системе централизованного теплоснабжения на горячее водоснабжение</v>
      </c>
    </row>
    <row r="25" spans="1:32" ht="99" customHeight="1">
      <c r="A25" s="1"/>
      <c r="B25" s="1"/>
      <c r="C25" s="1"/>
      <c r="D25" s="1"/>
      <c r="E25" s="1"/>
      <c r="F25" s="1"/>
      <c r="G25" s="1"/>
      <c r="H25">
        <v>1</v>
      </c>
      <c r="I25" s="1"/>
      <c r="J25" s="1"/>
      <c r="L25" t="str">
        <f>mergeValue(A25) &amp;"."&amp; mergeValue(B25)&amp;"."&amp; mergeValue(C25)&amp;"."&amp; mergeValue(D25)&amp;"."&amp; mergeValue(F25)&amp;"."&amp; mergeValue(G25)&amp;"."&amp; mergeValue(H25)</f>
        <v>1.1.1.1.1.1.1</v>
      </c>
      <c r="V25" t="str">
        <f>W25 &amp; "-" &amp; Y25</f>
        <v>-</v>
      </c>
      <c r="W25" s="1"/>
      <c r="X25" s="1"/>
      <c r="Y25" s="1"/>
      <c r="Z25" s="1"/>
      <c r="AB25" s="1" t="s">
        <v>668</v>
      </c>
      <c r="AC25" t="str">
        <f>strCheckDate(O25:AA25)</f>
        <v/>
      </c>
    </row>
    <row r="26" spans="1:32" ht="14.25" hidden="1" customHeight="1">
      <c r="A26" s="1"/>
      <c r="B26" s="1"/>
      <c r="C26" s="1"/>
      <c r="D26" s="1"/>
      <c r="E26" s="1"/>
      <c r="F26" s="1"/>
      <c r="G26" s="1"/>
      <c r="I26" s="1"/>
      <c r="J26" s="1"/>
      <c r="W26" s="1"/>
      <c r="X26" s="1"/>
      <c r="Y26" s="1"/>
      <c r="Z26" s="1"/>
      <c r="AB26" s="1"/>
      <c r="AF26">
        <f ca="1">OFFSET(AF26,-1,0)</f>
        <v>0</v>
      </c>
    </row>
    <row r="27" spans="1:32" ht="15" customHeight="1">
      <c r="A27" s="1"/>
      <c r="B27" s="1"/>
      <c r="C27" s="1"/>
      <c r="D27" s="1"/>
      <c r="E27" s="1"/>
      <c r="F27" s="1"/>
      <c r="G27" s="1"/>
      <c r="I27" s="1"/>
      <c r="J27" s="1"/>
      <c r="M27" t="s">
        <v>41</v>
      </c>
      <c r="AB27" s="1"/>
    </row>
    <row r="28" spans="1:32" ht="15" customHeight="1">
      <c r="A28" s="1"/>
      <c r="B28" s="1"/>
      <c r="C28" s="1"/>
      <c r="D28" s="1"/>
      <c r="E28" s="1"/>
      <c r="F28" s="1"/>
      <c r="I28" s="1"/>
      <c r="M28" t="s">
        <v>25</v>
      </c>
    </row>
    <row r="29" spans="1:32" ht="15" customHeight="1">
      <c r="A29" s="1"/>
      <c r="B29" s="1"/>
      <c r="C29" s="1"/>
      <c r="D29" s="1"/>
      <c r="E29" s="1"/>
      <c r="M29" t="s">
        <v>11</v>
      </c>
    </row>
    <row r="30" spans="1:32" ht="14.25" hidden="1" customHeight="1">
      <c r="A30" s="1"/>
      <c r="B30" s="1"/>
      <c r="C30" s="1"/>
    </row>
    <row r="31" spans="1:32">
      <c r="A31" s="1"/>
      <c r="B31" s="1"/>
      <c r="C31" s="1"/>
      <c r="M31" t="s">
        <v>17</v>
      </c>
    </row>
    <row r="32" spans="1:32" ht="15" customHeight="1">
      <c r="A32" s="1"/>
      <c r="B32" s="1"/>
      <c r="M32" t="s">
        <v>18</v>
      </c>
    </row>
    <row r="33" spans="1:23" ht="15" customHeight="1">
      <c r="A33" s="1"/>
      <c r="M33" t="s">
        <v>19</v>
      </c>
    </row>
    <row r="34" spans="1:23" ht="15" customHeight="1">
      <c r="M34" t="s">
        <v>309</v>
      </c>
    </row>
    <row r="35" spans="1:23" ht="3" customHeight="1"/>
    <row r="36" spans="1:23" ht="89.25" customHeight="1">
      <c r="L36">
        <v>1</v>
      </c>
      <c r="M36" s="1" t="s">
        <v>671</v>
      </c>
      <c r="N36" s="1"/>
      <c r="O36" s="1"/>
      <c r="P36" s="1"/>
      <c r="Q36" s="1"/>
      <c r="R36" s="1"/>
      <c r="S36" s="1"/>
      <c r="T36" s="1"/>
      <c r="U36" s="1"/>
      <c r="V36" s="1"/>
      <c r="W36" s="1"/>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sheetPr codeName="List05_10">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209</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List06_10">
    <tabColor rgb="FFEAEBEE"/>
    <pageSetUpPr fitToPage="1"/>
  </sheetPr>
  <dimension ref="A1:AI34"/>
  <sheetViews>
    <sheetView showGridLines="0" topLeftCell="I4" workbookViewId="0"/>
  </sheetViews>
  <sheetFormatPr defaultColWidth="10.5703125" defaultRowHeight="15"/>
  <cols>
    <col min="1" max="6" width="10.5703125" hidden="1" customWidth="1"/>
    <col min="7" max="8" width="7" hidden="1" customWidth="1"/>
    <col min="9" max="11" width="3.7109375" customWidth="1"/>
    <col min="12" max="12" width="12.7109375" customWidth="1"/>
    <col min="13" max="13" width="47.42578125" customWidth="1"/>
    <col min="14" max="16" width="3.7109375" customWidth="1"/>
    <col min="17" max="17" width="23.7109375" customWidth="1"/>
    <col min="18" max="20" width="3.7109375" customWidth="1"/>
    <col min="21" max="21" width="23.7109375" customWidth="1"/>
    <col min="22" max="24" width="3.7109375" customWidth="1"/>
    <col min="25" max="27" width="23.7109375" customWidth="1"/>
    <col min="28" max="28" width="11.7109375" customWidth="1"/>
    <col min="29" max="29" width="3.7109375" customWidth="1"/>
    <col min="30" max="30" width="11.7109375" customWidth="1"/>
    <col min="31" max="31" width="8.5703125" hidden="1" customWidth="1"/>
    <col min="32" max="32" width="4.7109375" customWidth="1"/>
    <col min="33" max="33" width="115.7109375" customWidth="1"/>
    <col min="36" max="36" width="13.42578125" customWidth="1"/>
    <col min="247" max="254" width="0" hidden="1" customWidth="1"/>
    <col min="255" max="257" width="3.7109375" customWidth="1"/>
    <col min="258" max="258" width="12.7109375" customWidth="1"/>
    <col min="259" max="259" width="47.42578125" customWidth="1"/>
    <col min="260" max="260" width="5.5703125" customWidth="1"/>
    <col min="261" max="262" width="3.7109375" customWidth="1"/>
    <col min="263" max="263" width="22" customWidth="1"/>
    <col min="264" max="264" width="5.5703125" customWidth="1"/>
    <col min="265" max="266" width="3.7109375" customWidth="1"/>
    <col min="267" max="267" width="22" customWidth="1"/>
    <col min="268" max="268" width="5.5703125" customWidth="1"/>
    <col min="269" max="270" width="3.7109375" customWidth="1"/>
    <col min="271" max="271" width="22" customWidth="1"/>
    <col min="272" max="273" width="15.7109375" customWidth="1"/>
    <col min="274" max="274" width="11.7109375" customWidth="1"/>
    <col min="275" max="275" width="6.42578125" bestFit="1" customWidth="1"/>
    <col min="276" max="276" width="11.7109375" customWidth="1"/>
    <col min="277" max="277" width="0" hidden="1" customWidth="1"/>
    <col min="278" max="278" width="3.7109375" customWidth="1"/>
    <col min="279" max="279" width="11.140625" bestFit="1" customWidth="1"/>
    <col min="282" max="282" width="13.42578125" customWidth="1"/>
    <col min="503" max="510" width="0" hidden="1" customWidth="1"/>
    <col min="511" max="513" width="3.7109375" customWidth="1"/>
    <col min="514" max="514" width="12.7109375" customWidth="1"/>
    <col min="515" max="515" width="47.42578125" customWidth="1"/>
    <col min="516" max="516" width="5.5703125" customWidth="1"/>
    <col min="517" max="518" width="3.7109375" customWidth="1"/>
    <col min="519" max="519" width="22" customWidth="1"/>
    <col min="520" max="520" width="5.5703125" customWidth="1"/>
    <col min="521" max="522" width="3.7109375" customWidth="1"/>
    <col min="523" max="523" width="22" customWidth="1"/>
    <col min="524" max="524" width="5.5703125" customWidth="1"/>
    <col min="525" max="526" width="3.7109375" customWidth="1"/>
    <col min="527" max="527" width="22" customWidth="1"/>
    <col min="528" max="529" width="15.7109375" customWidth="1"/>
    <col min="530" max="530" width="11.7109375" customWidth="1"/>
    <col min="531" max="531" width="6.42578125" bestFit="1" customWidth="1"/>
    <col min="532" max="532" width="11.7109375" customWidth="1"/>
    <col min="533" max="533" width="0" hidden="1" customWidth="1"/>
    <col min="534" max="534" width="3.7109375" customWidth="1"/>
    <col min="535" max="535" width="11.140625" bestFit="1" customWidth="1"/>
    <col min="538" max="538" width="13.42578125" customWidth="1"/>
    <col min="759" max="766" width="0" hidden="1" customWidth="1"/>
    <col min="767" max="769" width="3.7109375" customWidth="1"/>
    <col min="770" max="770" width="12.7109375" customWidth="1"/>
    <col min="771" max="771" width="47.42578125" customWidth="1"/>
    <col min="772" max="772" width="5.5703125" customWidth="1"/>
    <col min="773" max="774" width="3.7109375" customWidth="1"/>
    <col min="775" max="775" width="22" customWidth="1"/>
    <col min="776" max="776" width="5.5703125" customWidth="1"/>
    <col min="777" max="778" width="3.7109375" customWidth="1"/>
    <col min="779" max="779" width="22" customWidth="1"/>
    <col min="780" max="780" width="5.5703125" customWidth="1"/>
    <col min="781" max="782" width="3.7109375" customWidth="1"/>
    <col min="783" max="783" width="22" customWidth="1"/>
    <col min="784" max="785" width="15.7109375" customWidth="1"/>
    <col min="786" max="786" width="11.7109375" customWidth="1"/>
    <col min="787" max="787" width="6.42578125" bestFit="1" customWidth="1"/>
    <col min="788" max="788" width="11.7109375" customWidth="1"/>
    <col min="789" max="789" width="0" hidden="1" customWidth="1"/>
    <col min="790" max="790" width="3.7109375" customWidth="1"/>
    <col min="791" max="791" width="11.140625" bestFit="1" customWidth="1"/>
    <col min="794" max="794" width="13.42578125" customWidth="1"/>
    <col min="1015" max="1022" width="0" hidden="1" customWidth="1"/>
    <col min="1023" max="1025" width="3.7109375" customWidth="1"/>
    <col min="1026" max="1026" width="12.7109375" customWidth="1"/>
    <col min="1027" max="1027" width="47.42578125" customWidth="1"/>
    <col min="1028" max="1028" width="5.5703125" customWidth="1"/>
    <col min="1029" max="1030" width="3.7109375" customWidth="1"/>
    <col min="1031" max="1031" width="22" customWidth="1"/>
    <col min="1032" max="1032" width="5.5703125" customWidth="1"/>
    <col min="1033" max="1034" width="3.7109375" customWidth="1"/>
    <col min="1035" max="1035" width="22" customWidth="1"/>
    <col min="1036" max="1036" width="5.5703125" customWidth="1"/>
    <col min="1037" max="1038" width="3.7109375" customWidth="1"/>
    <col min="1039" max="1039" width="22" customWidth="1"/>
    <col min="1040" max="1041" width="15.7109375" customWidth="1"/>
    <col min="1042" max="1042" width="11.7109375" customWidth="1"/>
    <col min="1043" max="1043" width="6.42578125" bestFit="1" customWidth="1"/>
    <col min="1044" max="1044" width="11.7109375" customWidth="1"/>
    <col min="1045" max="1045" width="0" hidden="1" customWidth="1"/>
    <col min="1046" max="1046" width="3.7109375" customWidth="1"/>
    <col min="1047" max="1047" width="11.140625" bestFit="1" customWidth="1"/>
    <col min="1050" max="1050" width="13.42578125" customWidth="1"/>
    <col min="1271" max="1278" width="0" hidden="1" customWidth="1"/>
    <col min="1279" max="1281" width="3.7109375" customWidth="1"/>
    <col min="1282" max="1282" width="12.7109375" customWidth="1"/>
    <col min="1283" max="1283" width="47.42578125" customWidth="1"/>
    <col min="1284" max="1284" width="5.5703125" customWidth="1"/>
    <col min="1285" max="1286" width="3.7109375" customWidth="1"/>
    <col min="1287" max="1287" width="22" customWidth="1"/>
    <col min="1288" max="1288" width="5.5703125" customWidth="1"/>
    <col min="1289" max="1290" width="3.7109375" customWidth="1"/>
    <col min="1291" max="1291" width="22" customWidth="1"/>
    <col min="1292" max="1292" width="5.5703125" customWidth="1"/>
    <col min="1293" max="1294" width="3.7109375" customWidth="1"/>
    <col min="1295" max="1295" width="22" customWidth="1"/>
    <col min="1296" max="1297" width="15.7109375" customWidth="1"/>
    <col min="1298" max="1298" width="11.7109375" customWidth="1"/>
    <col min="1299" max="1299" width="6.42578125" bestFit="1" customWidth="1"/>
    <col min="1300" max="1300" width="11.7109375" customWidth="1"/>
    <col min="1301" max="1301" width="0" hidden="1" customWidth="1"/>
    <col min="1302" max="1302" width="3.7109375" customWidth="1"/>
    <col min="1303" max="1303" width="11.140625" bestFit="1" customWidth="1"/>
    <col min="1306" max="1306" width="13.42578125" customWidth="1"/>
    <col min="1527" max="1534" width="0" hidden="1" customWidth="1"/>
    <col min="1535" max="1537" width="3.7109375" customWidth="1"/>
    <col min="1538" max="1538" width="12.7109375" customWidth="1"/>
    <col min="1539" max="1539" width="47.42578125" customWidth="1"/>
    <col min="1540" max="1540" width="5.5703125" customWidth="1"/>
    <col min="1541" max="1542" width="3.7109375" customWidth="1"/>
    <col min="1543" max="1543" width="22" customWidth="1"/>
    <col min="1544" max="1544" width="5.5703125" customWidth="1"/>
    <col min="1545" max="1546" width="3.7109375" customWidth="1"/>
    <col min="1547" max="1547" width="22" customWidth="1"/>
    <col min="1548" max="1548" width="5.5703125" customWidth="1"/>
    <col min="1549" max="1550" width="3.7109375" customWidth="1"/>
    <col min="1551" max="1551" width="22" customWidth="1"/>
    <col min="1552" max="1553" width="15.7109375" customWidth="1"/>
    <col min="1554" max="1554" width="11.7109375" customWidth="1"/>
    <col min="1555" max="1555" width="6.42578125" bestFit="1" customWidth="1"/>
    <col min="1556" max="1556" width="11.7109375" customWidth="1"/>
    <col min="1557" max="1557" width="0" hidden="1" customWidth="1"/>
    <col min="1558" max="1558" width="3.7109375" customWidth="1"/>
    <col min="1559" max="1559" width="11.140625" bestFit="1" customWidth="1"/>
    <col min="1562" max="1562" width="13.42578125" customWidth="1"/>
    <col min="1783" max="1790" width="0" hidden="1" customWidth="1"/>
    <col min="1791" max="1793" width="3.7109375" customWidth="1"/>
    <col min="1794" max="1794" width="12.7109375" customWidth="1"/>
    <col min="1795" max="1795" width="47.42578125" customWidth="1"/>
    <col min="1796" max="1796" width="5.5703125" customWidth="1"/>
    <col min="1797" max="1798" width="3.7109375" customWidth="1"/>
    <col min="1799" max="1799" width="22" customWidth="1"/>
    <col min="1800" max="1800" width="5.5703125" customWidth="1"/>
    <col min="1801" max="1802" width="3.7109375" customWidth="1"/>
    <col min="1803" max="1803" width="22" customWidth="1"/>
    <col min="1804" max="1804" width="5.5703125" customWidth="1"/>
    <col min="1805" max="1806" width="3.7109375" customWidth="1"/>
    <col min="1807" max="1807" width="22" customWidth="1"/>
    <col min="1808" max="1809" width="15.7109375" customWidth="1"/>
    <col min="1810" max="1810" width="11.7109375" customWidth="1"/>
    <col min="1811" max="1811" width="6.42578125" bestFit="1" customWidth="1"/>
    <col min="1812" max="1812" width="11.7109375" customWidth="1"/>
    <col min="1813" max="1813" width="0" hidden="1" customWidth="1"/>
    <col min="1814" max="1814" width="3.7109375" customWidth="1"/>
    <col min="1815" max="1815" width="11.140625" bestFit="1" customWidth="1"/>
    <col min="1818" max="1818" width="13.42578125" customWidth="1"/>
    <col min="2039" max="2046" width="0" hidden="1" customWidth="1"/>
    <col min="2047" max="2049" width="3.7109375" customWidth="1"/>
    <col min="2050" max="2050" width="12.7109375" customWidth="1"/>
    <col min="2051" max="2051" width="47.42578125" customWidth="1"/>
    <col min="2052" max="2052" width="5.5703125" customWidth="1"/>
    <col min="2053" max="2054" width="3.7109375" customWidth="1"/>
    <col min="2055" max="2055" width="22" customWidth="1"/>
    <col min="2056" max="2056" width="5.5703125" customWidth="1"/>
    <col min="2057" max="2058" width="3.7109375" customWidth="1"/>
    <col min="2059" max="2059" width="22" customWidth="1"/>
    <col min="2060" max="2060" width="5.5703125" customWidth="1"/>
    <col min="2061" max="2062" width="3.7109375" customWidth="1"/>
    <col min="2063" max="2063" width="22" customWidth="1"/>
    <col min="2064" max="2065" width="15.7109375" customWidth="1"/>
    <col min="2066" max="2066" width="11.7109375" customWidth="1"/>
    <col min="2067" max="2067" width="6.42578125" bestFit="1" customWidth="1"/>
    <col min="2068" max="2068" width="11.7109375" customWidth="1"/>
    <col min="2069" max="2069" width="0" hidden="1" customWidth="1"/>
    <col min="2070" max="2070" width="3.7109375" customWidth="1"/>
    <col min="2071" max="2071" width="11.140625" bestFit="1" customWidth="1"/>
    <col min="2074" max="2074" width="13.42578125" customWidth="1"/>
    <col min="2295" max="2302" width="0" hidden="1" customWidth="1"/>
    <col min="2303" max="2305" width="3.7109375" customWidth="1"/>
    <col min="2306" max="2306" width="12.7109375" customWidth="1"/>
    <col min="2307" max="2307" width="47.42578125" customWidth="1"/>
    <col min="2308" max="2308" width="5.5703125" customWidth="1"/>
    <col min="2309" max="2310" width="3.7109375" customWidth="1"/>
    <col min="2311" max="2311" width="22" customWidth="1"/>
    <col min="2312" max="2312" width="5.5703125" customWidth="1"/>
    <col min="2313" max="2314" width="3.7109375" customWidth="1"/>
    <col min="2315" max="2315" width="22" customWidth="1"/>
    <col min="2316" max="2316" width="5.5703125" customWidth="1"/>
    <col min="2317" max="2318" width="3.7109375" customWidth="1"/>
    <col min="2319" max="2319" width="22" customWidth="1"/>
    <col min="2320" max="2321" width="15.7109375" customWidth="1"/>
    <col min="2322" max="2322" width="11.7109375" customWidth="1"/>
    <col min="2323" max="2323" width="6.42578125" bestFit="1" customWidth="1"/>
    <col min="2324" max="2324" width="11.7109375" customWidth="1"/>
    <col min="2325" max="2325" width="0" hidden="1" customWidth="1"/>
    <col min="2326" max="2326" width="3.7109375" customWidth="1"/>
    <col min="2327" max="2327" width="11.140625" bestFit="1" customWidth="1"/>
    <col min="2330" max="2330" width="13.42578125" customWidth="1"/>
    <col min="2551" max="2558" width="0" hidden="1" customWidth="1"/>
    <col min="2559" max="2561" width="3.7109375" customWidth="1"/>
    <col min="2562" max="2562" width="12.7109375" customWidth="1"/>
    <col min="2563" max="2563" width="47.42578125" customWidth="1"/>
    <col min="2564" max="2564" width="5.5703125" customWidth="1"/>
    <col min="2565" max="2566" width="3.7109375" customWidth="1"/>
    <col min="2567" max="2567" width="22" customWidth="1"/>
    <col min="2568" max="2568" width="5.5703125" customWidth="1"/>
    <col min="2569" max="2570" width="3.7109375" customWidth="1"/>
    <col min="2571" max="2571" width="22" customWidth="1"/>
    <col min="2572" max="2572" width="5.5703125" customWidth="1"/>
    <col min="2573" max="2574" width="3.7109375" customWidth="1"/>
    <col min="2575" max="2575" width="22" customWidth="1"/>
    <col min="2576" max="2577" width="15.7109375" customWidth="1"/>
    <col min="2578" max="2578" width="11.7109375" customWidth="1"/>
    <col min="2579" max="2579" width="6.42578125" bestFit="1" customWidth="1"/>
    <col min="2580" max="2580" width="11.7109375" customWidth="1"/>
    <col min="2581" max="2581" width="0" hidden="1" customWidth="1"/>
    <col min="2582" max="2582" width="3.7109375" customWidth="1"/>
    <col min="2583" max="2583" width="11.140625" bestFit="1" customWidth="1"/>
    <col min="2586" max="2586" width="13.42578125" customWidth="1"/>
    <col min="2807" max="2814" width="0" hidden="1" customWidth="1"/>
    <col min="2815" max="2817" width="3.7109375" customWidth="1"/>
    <col min="2818" max="2818" width="12.7109375" customWidth="1"/>
    <col min="2819" max="2819" width="47.42578125" customWidth="1"/>
    <col min="2820" max="2820" width="5.5703125" customWidth="1"/>
    <col min="2821" max="2822" width="3.7109375" customWidth="1"/>
    <col min="2823" max="2823" width="22" customWidth="1"/>
    <col min="2824" max="2824" width="5.5703125" customWidth="1"/>
    <col min="2825" max="2826" width="3.7109375" customWidth="1"/>
    <col min="2827" max="2827" width="22" customWidth="1"/>
    <col min="2828" max="2828" width="5.5703125" customWidth="1"/>
    <col min="2829" max="2830" width="3.7109375" customWidth="1"/>
    <col min="2831" max="2831" width="22" customWidth="1"/>
    <col min="2832" max="2833" width="15.7109375" customWidth="1"/>
    <col min="2834" max="2834" width="11.7109375" customWidth="1"/>
    <col min="2835" max="2835" width="6.42578125" bestFit="1" customWidth="1"/>
    <col min="2836" max="2836" width="11.7109375" customWidth="1"/>
    <col min="2837" max="2837" width="0" hidden="1" customWidth="1"/>
    <col min="2838" max="2838" width="3.7109375" customWidth="1"/>
    <col min="2839" max="2839" width="11.140625" bestFit="1" customWidth="1"/>
    <col min="2842" max="2842" width="13.42578125" customWidth="1"/>
    <col min="3063" max="3070" width="0" hidden="1" customWidth="1"/>
    <col min="3071" max="3073" width="3.7109375" customWidth="1"/>
    <col min="3074" max="3074" width="12.7109375" customWidth="1"/>
    <col min="3075" max="3075" width="47.42578125" customWidth="1"/>
    <col min="3076" max="3076" width="5.5703125" customWidth="1"/>
    <col min="3077" max="3078" width="3.7109375" customWidth="1"/>
    <col min="3079" max="3079" width="22" customWidth="1"/>
    <col min="3080" max="3080" width="5.5703125" customWidth="1"/>
    <col min="3081" max="3082" width="3.7109375" customWidth="1"/>
    <col min="3083" max="3083" width="22" customWidth="1"/>
    <col min="3084" max="3084" width="5.5703125" customWidth="1"/>
    <col min="3085" max="3086" width="3.7109375" customWidth="1"/>
    <col min="3087" max="3087" width="22" customWidth="1"/>
    <col min="3088" max="3089" width="15.7109375" customWidth="1"/>
    <col min="3090" max="3090" width="11.7109375" customWidth="1"/>
    <col min="3091" max="3091" width="6.42578125" bestFit="1" customWidth="1"/>
    <col min="3092" max="3092" width="11.7109375" customWidth="1"/>
    <col min="3093" max="3093" width="0" hidden="1" customWidth="1"/>
    <col min="3094" max="3094" width="3.7109375" customWidth="1"/>
    <col min="3095" max="3095" width="11.140625" bestFit="1" customWidth="1"/>
    <col min="3098" max="3098" width="13.42578125" customWidth="1"/>
    <col min="3319" max="3326" width="0" hidden="1" customWidth="1"/>
    <col min="3327" max="3329" width="3.7109375" customWidth="1"/>
    <col min="3330" max="3330" width="12.7109375" customWidth="1"/>
    <col min="3331" max="3331" width="47.42578125" customWidth="1"/>
    <col min="3332" max="3332" width="5.5703125" customWidth="1"/>
    <col min="3333" max="3334" width="3.7109375" customWidth="1"/>
    <col min="3335" max="3335" width="22" customWidth="1"/>
    <col min="3336" max="3336" width="5.5703125" customWidth="1"/>
    <col min="3337" max="3338" width="3.7109375" customWidth="1"/>
    <col min="3339" max="3339" width="22" customWidth="1"/>
    <col min="3340" max="3340" width="5.5703125" customWidth="1"/>
    <col min="3341" max="3342" width="3.7109375" customWidth="1"/>
    <col min="3343" max="3343" width="22" customWidth="1"/>
    <col min="3344" max="3345" width="15.7109375" customWidth="1"/>
    <col min="3346" max="3346" width="11.7109375" customWidth="1"/>
    <col min="3347" max="3347" width="6.42578125" bestFit="1" customWidth="1"/>
    <col min="3348" max="3348" width="11.7109375" customWidth="1"/>
    <col min="3349" max="3349" width="0" hidden="1" customWidth="1"/>
    <col min="3350" max="3350" width="3.7109375" customWidth="1"/>
    <col min="3351" max="3351" width="11.140625" bestFit="1" customWidth="1"/>
    <col min="3354" max="3354" width="13.42578125" customWidth="1"/>
    <col min="3575" max="3582" width="0" hidden="1" customWidth="1"/>
    <col min="3583" max="3585" width="3.7109375" customWidth="1"/>
    <col min="3586" max="3586" width="12.7109375" customWidth="1"/>
    <col min="3587" max="3587" width="47.42578125" customWidth="1"/>
    <col min="3588" max="3588" width="5.5703125" customWidth="1"/>
    <col min="3589" max="3590" width="3.7109375" customWidth="1"/>
    <col min="3591" max="3591" width="22" customWidth="1"/>
    <col min="3592" max="3592" width="5.5703125" customWidth="1"/>
    <col min="3593" max="3594" width="3.7109375" customWidth="1"/>
    <col min="3595" max="3595" width="22" customWidth="1"/>
    <col min="3596" max="3596" width="5.5703125" customWidth="1"/>
    <col min="3597" max="3598" width="3.7109375" customWidth="1"/>
    <col min="3599" max="3599" width="22" customWidth="1"/>
    <col min="3600" max="3601" width="15.7109375" customWidth="1"/>
    <col min="3602" max="3602" width="11.7109375" customWidth="1"/>
    <col min="3603" max="3603" width="6.42578125" bestFit="1" customWidth="1"/>
    <col min="3604" max="3604" width="11.7109375" customWidth="1"/>
    <col min="3605" max="3605" width="0" hidden="1" customWidth="1"/>
    <col min="3606" max="3606" width="3.7109375" customWidth="1"/>
    <col min="3607" max="3607" width="11.140625" bestFit="1" customWidth="1"/>
    <col min="3610" max="3610" width="13.42578125" customWidth="1"/>
    <col min="3831" max="3838" width="0" hidden="1" customWidth="1"/>
    <col min="3839" max="3841" width="3.7109375" customWidth="1"/>
    <col min="3842" max="3842" width="12.7109375" customWidth="1"/>
    <col min="3843" max="3843" width="47.42578125" customWidth="1"/>
    <col min="3844" max="3844" width="5.5703125" customWidth="1"/>
    <col min="3845" max="3846" width="3.7109375" customWidth="1"/>
    <col min="3847" max="3847" width="22" customWidth="1"/>
    <col min="3848" max="3848" width="5.5703125" customWidth="1"/>
    <col min="3849" max="3850" width="3.7109375" customWidth="1"/>
    <col min="3851" max="3851" width="22" customWidth="1"/>
    <col min="3852" max="3852" width="5.5703125" customWidth="1"/>
    <col min="3853" max="3854" width="3.7109375" customWidth="1"/>
    <col min="3855" max="3855" width="22" customWidth="1"/>
    <col min="3856" max="3857" width="15.7109375" customWidth="1"/>
    <col min="3858" max="3858" width="11.7109375" customWidth="1"/>
    <col min="3859" max="3859" width="6.42578125" bestFit="1" customWidth="1"/>
    <col min="3860" max="3860" width="11.7109375" customWidth="1"/>
    <col min="3861" max="3861" width="0" hidden="1" customWidth="1"/>
    <col min="3862" max="3862" width="3.7109375" customWidth="1"/>
    <col min="3863" max="3863" width="11.140625" bestFit="1" customWidth="1"/>
    <col min="3866" max="3866" width="13.42578125" customWidth="1"/>
    <col min="4087" max="4094" width="0" hidden="1" customWidth="1"/>
    <col min="4095" max="4097" width="3.7109375" customWidth="1"/>
    <col min="4098" max="4098" width="12.7109375" customWidth="1"/>
    <col min="4099" max="4099" width="47.42578125" customWidth="1"/>
    <col min="4100" max="4100" width="5.5703125" customWidth="1"/>
    <col min="4101" max="4102" width="3.7109375" customWidth="1"/>
    <col min="4103" max="4103" width="22" customWidth="1"/>
    <col min="4104" max="4104" width="5.5703125" customWidth="1"/>
    <col min="4105" max="4106" width="3.7109375" customWidth="1"/>
    <col min="4107" max="4107" width="22" customWidth="1"/>
    <col min="4108" max="4108" width="5.5703125" customWidth="1"/>
    <col min="4109" max="4110" width="3.7109375" customWidth="1"/>
    <col min="4111" max="4111" width="22" customWidth="1"/>
    <col min="4112" max="4113" width="15.7109375" customWidth="1"/>
    <col min="4114" max="4114" width="11.7109375" customWidth="1"/>
    <col min="4115" max="4115" width="6.42578125" bestFit="1" customWidth="1"/>
    <col min="4116" max="4116" width="11.7109375" customWidth="1"/>
    <col min="4117" max="4117" width="0" hidden="1" customWidth="1"/>
    <col min="4118" max="4118" width="3.7109375" customWidth="1"/>
    <col min="4119" max="4119" width="11.140625" bestFit="1" customWidth="1"/>
    <col min="4122" max="4122" width="13.42578125" customWidth="1"/>
    <col min="4343" max="4350" width="0" hidden="1" customWidth="1"/>
    <col min="4351" max="4353" width="3.7109375" customWidth="1"/>
    <col min="4354" max="4354" width="12.7109375" customWidth="1"/>
    <col min="4355" max="4355" width="47.42578125" customWidth="1"/>
    <col min="4356" max="4356" width="5.5703125" customWidth="1"/>
    <col min="4357" max="4358" width="3.7109375" customWidth="1"/>
    <col min="4359" max="4359" width="22" customWidth="1"/>
    <col min="4360" max="4360" width="5.5703125" customWidth="1"/>
    <col min="4361" max="4362" width="3.7109375" customWidth="1"/>
    <col min="4363" max="4363" width="22" customWidth="1"/>
    <col min="4364" max="4364" width="5.5703125" customWidth="1"/>
    <col min="4365" max="4366" width="3.7109375" customWidth="1"/>
    <col min="4367" max="4367" width="22" customWidth="1"/>
    <col min="4368" max="4369" width="15.7109375" customWidth="1"/>
    <col min="4370" max="4370" width="11.7109375" customWidth="1"/>
    <col min="4371" max="4371" width="6.42578125" bestFit="1" customWidth="1"/>
    <col min="4372" max="4372" width="11.7109375" customWidth="1"/>
    <col min="4373" max="4373" width="0" hidden="1" customWidth="1"/>
    <col min="4374" max="4374" width="3.7109375" customWidth="1"/>
    <col min="4375" max="4375" width="11.140625" bestFit="1" customWidth="1"/>
    <col min="4378" max="4378" width="13.42578125" customWidth="1"/>
    <col min="4599" max="4606" width="0" hidden="1" customWidth="1"/>
    <col min="4607" max="4609" width="3.7109375" customWidth="1"/>
    <col min="4610" max="4610" width="12.7109375" customWidth="1"/>
    <col min="4611" max="4611" width="47.42578125" customWidth="1"/>
    <col min="4612" max="4612" width="5.5703125" customWidth="1"/>
    <col min="4613" max="4614" width="3.7109375" customWidth="1"/>
    <col min="4615" max="4615" width="22" customWidth="1"/>
    <col min="4616" max="4616" width="5.5703125" customWidth="1"/>
    <col min="4617" max="4618" width="3.7109375" customWidth="1"/>
    <col min="4619" max="4619" width="22" customWidth="1"/>
    <col min="4620" max="4620" width="5.5703125" customWidth="1"/>
    <col min="4621" max="4622" width="3.7109375" customWidth="1"/>
    <col min="4623" max="4623" width="22" customWidth="1"/>
    <col min="4624" max="4625" width="15.7109375" customWidth="1"/>
    <col min="4626" max="4626" width="11.7109375" customWidth="1"/>
    <col min="4627" max="4627" width="6.42578125" bestFit="1" customWidth="1"/>
    <col min="4628" max="4628" width="11.7109375" customWidth="1"/>
    <col min="4629" max="4629" width="0" hidden="1" customWidth="1"/>
    <col min="4630" max="4630" width="3.7109375" customWidth="1"/>
    <col min="4631" max="4631" width="11.140625" bestFit="1" customWidth="1"/>
    <col min="4634" max="4634" width="13.42578125" customWidth="1"/>
    <col min="4855" max="4862" width="0" hidden="1" customWidth="1"/>
    <col min="4863" max="4865" width="3.7109375" customWidth="1"/>
    <col min="4866" max="4866" width="12.7109375" customWidth="1"/>
    <col min="4867" max="4867" width="47.42578125" customWidth="1"/>
    <col min="4868" max="4868" width="5.5703125" customWidth="1"/>
    <col min="4869" max="4870" width="3.7109375" customWidth="1"/>
    <col min="4871" max="4871" width="22" customWidth="1"/>
    <col min="4872" max="4872" width="5.5703125" customWidth="1"/>
    <col min="4873" max="4874" width="3.7109375" customWidth="1"/>
    <col min="4875" max="4875" width="22" customWidth="1"/>
    <col min="4876" max="4876" width="5.5703125" customWidth="1"/>
    <col min="4877" max="4878" width="3.7109375" customWidth="1"/>
    <col min="4879" max="4879" width="22" customWidth="1"/>
    <col min="4880" max="4881" width="15.7109375" customWidth="1"/>
    <col min="4882" max="4882" width="11.7109375" customWidth="1"/>
    <col min="4883" max="4883" width="6.42578125" bestFit="1" customWidth="1"/>
    <col min="4884" max="4884" width="11.7109375" customWidth="1"/>
    <col min="4885" max="4885" width="0" hidden="1" customWidth="1"/>
    <col min="4886" max="4886" width="3.7109375" customWidth="1"/>
    <col min="4887" max="4887" width="11.140625" bestFit="1" customWidth="1"/>
    <col min="4890" max="4890" width="13.42578125" customWidth="1"/>
    <col min="5111" max="5118" width="0" hidden="1" customWidth="1"/>
    <col min="5119" max="5121" width="3.7109375" customWidth="1"/>
    <col min="5122" max="5122" width="12.7109375" customWidth="1"/>
    <col min="5123" max="5123" width="47.42578125" customWidth="1"/>
    <col min="5124" max="5124" width="5.5703125" customWidth="1"/>
    <col min="5125" max="5126" width="3.7109375" customWidth="1"/>
    <col min="5127" max="5127" width="22" customWidth="1"/>
    <col min="5128" max="5128" width="5.5703125" customWidth="1"/>
    <col min="5129" max="5130" width="3.7109375" customWidth="1"/>
    <col min="5131" max="5131" width="22" customWidth="1"/>
    <col min="5132" max="5132" width="5.5703125" customWidth="1"/>
    <col min="5133" max="5134" width="3.7109375" customWidth="1"/>
    <col min="5135" max="5135" width="22" customWidth="1"/>
    <col min="5136" max="5137" width="15.7109375" customWidth="1"/>
    <col min="5138" max="5138" width="11.7109375" customWidth="1"/>
    <col min="5139" max="5139" width="6.42578125" bestFit="1" customWidth="1"/>
    <col min="5140" max="5140" width="11.7109375" customWidth="1"/>
    <col min="5141" max="5141" width="0" hidden="1" customWidth="1"/>
    <col min="5142" max="5142" width="3.7109375" customWidth="1"/>
    <col min="5143" max="5143" width="11.140625" bestFit="1" customWidth="1"/>
    <col min="5146" max="5146" width="13.42578125" customWidth="1"/>
    <col min="5367" max="5374" width="0" hidden="1" customWidth="1"/>
    <col min="5375" max="5377" width="3.7109375" customWidth="1"/>
    <col min="5378" max="5378" width="12.7109375" customWidth="1"/>
    <col min="5379" max="5379" width="47.42578125" customWidth="1"/>
    <col min="5380" max="5380" width="5.5703125" customWidth="1"/>
    <col min="5381" max="5382" width="3.7109375" customWidth="1"/>
    <col min="5383" max="5383" width="22" customWidth="1"/>
    <col min="5384" max="5384" width="5.5703125" customWidth="1"/>
    <col min="5385" max="5386" width="3.7109375" customWidth="1"/>
    <col min="5387" max="5387" width="22" customWidth="1"/>
    <col min="5388" max="5388" width="5.5703125" customWidth="1"/>
    <col min="5389" max="5390" width="3.7109375" customWidth="1"/>
    <col min="5391" max="5391" width="22" customWidth="1"/>
    <col min="5392" max="5393" width="15.7109375" customWidth="1"/>
    <col min="5394" max="5394" width="11.7109375" customWidth="1"/>
    <col min="5395" max="5395" width="6.42578125" bestFit="1" customWidth="1"/>
    <col min="5396" max="5396" width="11.7109375" customWidth="1"/>
    <col min="5397" max="5397" width="0" hidden="1" customWidth="1"/>
    <col min="5398" max="5398" width="3.7109375" customWidth="1"/>
    <col min="5399" max="5399" width="11.140625" bestFit="1" customWidth="1"/>
    <col min="5402" max="5402" width="13.42578125" customWidth="1"/>
    <col min="5623" max="5630" width="0" hidden="1" customWidth="1"/>
    <col min="5631" max="5633" width="3.7109375" customWidth="1"/>
    <col min="5634" max="5634" width="12.7109375" customWidth="1"/>
    <col min="5635" max="5635" width="47.42578125" customWidth="1"/>
    <col min="5636" max="5636" width="5.5703125" customWidth="1"/>
    <col min="5637" max="5638" width="3.7109375" customWidth="1"/>
    <col min="5639" max="5639" width="22" customWidth="1"/>
    <col min="5640" max="5640" width="5.5703125" customWidth="1"/>
    <col min="5641" max="5642" width="3.7109375" customWidth="1"/>
    <col min="5643" max="5643" width="22" customWidth="1"/>
    <col min="5644" max="5644" width="5.5703125" customWidth="1"/>
    <col min="5645" max="5646" width="3.7109375" customWidth="1"/>
    <col min="5647" max="5647" width="22" customWidth="1"/>
    <col min="5648" max="5649" width="15.7109375" customWidth="1"/>
    <col min="5650" max="5650" width="11.7109375" customWidth="1"/>
    <col min="5651" max="5651" width="6.42578125" bestFit="1" customWidth="1"/>
    <col min="5652" max="5652" width="11.7109375" customWidth="1"/>
    <col min="5653" max="5653" width="0" hidden="1" customWidth="1"/>
    <col min="5654" max="5654" width="3.7109375" customWidth="1"/>
    <col min="5655" max="5655" width="11.140625" bestFit="1" customWidth="1"/>
    <col min="5658" max="5658" width="13.42578125" customWidth="1"/>
    <col min="5879" max="5886" width="0" hidden="1" customWidth="1"/>
    <col min="5887" max="5889" width="3.7109375" customWidth="1"/>
    <col min="5890" max="5890" width="12.7109375" customWidth="1"/>
    <col min="5891" max="5891" width="47.42578125" customWidth="1"/>
    <col min="5892" max="5892" width="5.5703125" customWidth="1"/>
    <col min="5893" max="5894" width="3.7109375" customWidth="1"/>
    <col min="5895" max="5895" width="22" customWidth="1"/>
    <col min="5896" max="5896" width="5.5703125" customWidth="1"/>
    <col min="5897" max="5898" width="3.7109375" customWidth="1"/>
    <col min="5899" max="5899" width="22" customWidth="1"/>
    <col min="5900" max="5900" width="5.5703125" customWidth="1"/>
    <col min="5901" max="5902" width="3.7109375" customWidth="1"/>
    <col min="5903" max="5903" width="22" customWidth="1"/>
    <col min="5904" max="5905" width="15.7109375" customWidth="1"/>
    <col min="5906" max="5906" width="11.7109375" customWidth="1"/>
    <col min="5907" max="5907" width="6.42578125" bestFit="1" customWidth="1"/>
    <col min="5908" max="5908" width="11.7109375" customWidth="1"/>
    <col min="5909" max="5909" width="0" hidden="1" customWidth="1"/>
    <col min="5910" max="5910" width="3.7109375" customWidth="1"/>
    <col min="5911" max="5911" width="11.140625" bestFit="1" customWidth="1"/>
    <col min="5914" max="5914" width="13.42578125" customWidth="1"/>
    <col min="6135" max="6142" width="0" hidden="1" customWidth="1"/>
    <col min="6143" max="6145" width="3.7109375" customWidth="1"/>
    <col min="6146" max="6146" width="12.7109375" customWidth="1"/>
    <col min="6147" max="6147" width="47.42578125" customWidth="1"/>
    <col min="6148" max="6148" width="5.5703125" customWidth="1"/>
    <col min="6149" max="6150" width="3.7109375" customWidth="1"/>
    <col min="6151" max="6151" width="22" customWidth="1"/>
    <col min="6152" max="6152" width="5.5703125" customWidth="1"/>
    <col min="6153" max="6154" width="3.7109375" customWidth="1"/>
    <col min="6155" max="6155" width="22" customWidth="1"/>
    <col min="6156" max="6156" width="5.5703125" customWidth="1"/>
    <col min="6157" max="6158" width="3.7109375" customWidth="1"/>
    <col min="6159" max="6159" width="22" customWidth="1"/>
    <col min="6160" max="6161" width="15.7109375" customWidth="1"/>
    <col min="6162" max="6162" width="11.7109375" customWidth="1"/>
    <col min="6163" max="6163" width="6.42578125" bestFit="1" customWidth="1"/>
    <col min="6164" max="6164" width="11.7109375" customWidth="1"/>
    <col min="6165" max="6165" width="0" hidden="1" customWidth="1"/>
    <col min="6166" max="6166" width="3.7109375" customWidth="1"/>
    <col min="6167" max="6167" width="11.140625" bestFit="1" customWidth="1"/>
    <col min="6170" max="6170" width="13.42578125" customWidth="1"/>
    <col min="6391" max="6398" width="0" hidden="1" customWidth="1"/>
    <col min="6399" max="6401" width="3.7109375" customWidth="1"/>
    <col min="6402" max="6402" width="12.7109375" customWidth="1"/>
    <col min="6403" max="6403" width="47.42578125" customWidth="1"/>
    <col min="6404" max="6404" width="5.5703125" customWidth="1"/>
    <col min="6405" max="6406" width="3.7109375" customWidth="1"/>
    <col min="6407" max="6407" width="22" customWidth="1"/>
    <col min="6408" max="6408" width="5.5703125" customWidth="1"/>
    <col min="6409" max="6410" width="3.7109375" customWidth="1"/>
    <col min="6411" max="6411" width="22" customWidth="1"/>
    <col min="6412" max="6412" width="5.5703125" customWidth="1"/>
    <col min="6413" max="6414" width="3.7109375" customWidth="1"/>
    <col min="6415" max="6415" width="22" customWidth="1"/>
    <col min="6416" max="6417" width="15.7109375" customWidth="1"/>
    <col min="6418" max="6418" width="11.7109375" customWidth="1"/>
    <col min="6419" max="6419" width="6.42578125" bestFit="1" customWidth="1"/>
    <col min="6420" max="6420" width="11.7109375" customWidth="1"/>
    <col min="6421" max="6421" width="0" hidden="1" customWidth="1"/>
    <col min="6422" max="6422" width="3.7109375" customWidth="1"/>
    <col min="6423" max="6423" width="11.140625" bestFit="1" customWidth="1"/>
    <col min="6426" max="6426" width="13.42578125" customWidth="1"/>
    <col min="6647" max="6654" width="0" hidden="1" customWidth="1"/>
    <col min="6655" max="6657" width="3.7109375" customWidth="1"/>
    <col min="6658" max="6658" width="12.7109375" customWidth="1"/>
    <col min="6659" max="6659" width="47.42578125" customWidth="1"/>
    <col min="6660" max="6660" width="5.5703125" customWidth="1"/>
    <col min="6661" max="6662" width="3.7109375" customWidth="1"/>
    <col min="6663" max="6663" width="22" customWidth="1"/>
    <col min="6664" max="6664" width="5.5703125" customWidth="1"/>
    <col min="6665" max="6666" width="3.7109375" customWidth="1"/>
    <col min="6667" max="6667" width="22" customWidth="1"/>
    <col min="6668" max="6668" width="5.5703125" customWidth="1"/>
    <col min="6669" max="6670" width="3.7109375" customWidth="1"/>
    <col min="6671" max="6671" width="22" customWidth="1"/>
    <col min="6672" max="6673" width="15.7109375" customWidth="1"/>
    <col min="6674" max="6674" width="11.7109375" customWidth="1"/>
    <col min="6675" max="6675" width="6.42578125" bestFit="1" customWidth="1"/>
    <col min="6676" max="6676" width="11.7109375" customWidth="1"/>
    <col min="6677" max="6677" width="0" hidden="1" customWidth="1"/>
    <col min="6678" max="6678" width="3.7109375" customWidth="1"/>
    <col min="6679" max="6679" width="11.140625" bestFit="1" customWidth="1"/>
    <col min="6682" max="6682" width="13.42578125" customWidth="1"/>
    <col min="6903" max="6910" width="0" hidden="1" customWidth="1"/>
    <col min="6911" max="6913" width="3.7109375" customWidth="1"/>
    <col min="6914" max="6914" width="12.7109375" customWidth="1"/>
    <col min="6915" max="6915" width="47.42578125" customWidth="1"/>
    <col min="6916" max="6916" width="5.5703125" customWidth="1"/>
    <col min="6917" max="6918" width="3.7109375" customWidth="1"/>
    <col min="6919" max="6919" width="22" customWidth="1"/>
    <col min="6920" max="6920" width="5.5703125" customWidth="1"/>
    <col min="6921" max="6922" width="3.7109375" customWidth="1"/>
    <col min="6923" max="6923" width="22" customWidth="1"/>
    <col min="6924" max="6924" width="5.5703125" customWidth="1"/>
    <col min="6925" max="6926" width="3.7109375" customWidth="1"/>
    <col min="6927" max="6927" width="22" customWidth="1"/>
    <col min="6928" max="6929" width="15.7109375" customWidth="1"/>
    <col min="6930" max="6930" width="11.7109375" customWidth="1"/>
    <col min="6931" max="6931" width="6.42578125" bestFit="1" customWidth="1"/>
    <col min="6932" max="6932" width="11.7109375" customWidth="1"/>
    <col min="6933" max="6933" width="0" hidden="1" customWidth="1"/>
    <col min="6934" max="6934" width="3.7109375" customWidth="1"/>
    <col min="6935" max="6935" width="11.140625" bestFit="1" customWidth="1"/>
    <col min="6938" max="6938" width="13.42578125" customWidth="1"/>
    <col min="7159" max="7166" width="0" hidden="1" customWidth="1"/>
    <col min="7167" max="7169" width="3.7109375" customWidth="1"/>
    <col min="7170" max="7170" width="12.7109375" customWidth="1"/>
    <col min="7171" max="7171" width="47.42578125" customWidth="1"/>
    <col min="7172" max="7172" width="5.5703125" customWidth="1"/>
    <col min="7173" max="7174" width="3.7109375" customWidth="1"/>
    <col min="7175" max="7175" width="22" customWidth="1"/>
    <col min="7176" max="7176" width="5.5703125" customWidth="1"/>
    <col min="7177" max="7178" width="3.7109375" customWidth="1"/>
    <col min="7179" max="7179" width="22" customWidth="1"/>
    <col min="7180" max="7180" width="5.5703125" customWidth="1"/>
    <col min="7181" max="7182" width="3.7109375" customWidth="1"/>
    <col min="7183" max="7183" width="22" customWidth="1"/>
    <col min="7184" max="7185" width="15.7109375" customWidth="1"/>
    <col min="7186" max="7186" width="11.7109375" customWidth="1"/>
    <col min="7187" max="7187" width="6.42578125" bestFit="1" customWidth="1"/>
    <col min="7188" max="7188" width="11.7109375" customWidth="1"/>
    <col min="7189" max="7189" width="0" hidden="1" customWidth="1"/>
    <col min="7190" max="7190" width="3.7109375" customWidth="1"/>
    <col min="7191" max="7191" width="11.140625" bestFit="1" customWidth="1"/>
    <col min="7194" max="7194" width="13.42578125" customWidth="1"/>
    <col min="7415" max="7422" width="0" hidden="1" customWidth="1"/>
    <col min="7423" max="7425" width="3.7109375" customWidth="1"/>
    <col min="7426" max="7426" width="12.7109375" customWidth="1"/>
    <col min="7427" max="7427" width="47.42578125" customWidth="1"/>
    <col min="7428" max="7428" width="5.5703125" customWidth="1"/>
    <col min="7429" max="7430" width="3.7109375" customWidth="1"/>
    <col min="7431" max="7431" width="22" customWidth="1"/>
    <col min="7432" max="7432" width="5.5703125" customWidth="1"/>
    <col min="7433" max="7434" width="3.7109375" customWidth="1"/>
    <col min="7435" max="7435" width="22" customWidth="1"/>
    <col min="7436" max="7436" width="5.5703125" customWidth="1"/>
    <col min="7437" max="7438" width="3.7109375" customWidth="1"/>
    <col min="7439" max="7439" width="22" customWidth="1"/>
    <col min="7440" max="7441" width="15.7109375" customWidth="1"/>
    <col min="7442" max="7442" width="11.7109375" customWidth="1"/>
    <col min="7443" max="7443" width="6.42578125" bestFit="1" customWidth="1"/>
    <col min="7444" max="7444" width="11.7109375" customWidth="1"/>
    <col min="7445" max="7445" width="0" hidden="1" customWidth="1"/>
    <col min="7446" max="7446" width="3.7109375" customWidth="1"/>
    <col min="7447" max="7447" width="11.140625" bestFit="1" customWidth="1"/>
    <col min="7450" max="7450" width="13.42578125" customWidth="1"/>
    <col min="7671" max="7678" width="0" hidden="1" customWidth="1"/>
    <col min="7679" max="7681" width="3.7109375" customWidth="1"/>
    <col min="7682" max="7682" width="12.7109375" customWidth="1"/>
    <col min="7683" max="7683" width="47.42578125" customWidth="1"/>
    <col min="7684" max="7684" width="5.5703125" customWidth="1"/>
    <col min="7685" max="7686" width="3.7109375" customWidth="1"/>
    <col min="7687" max="7687" width="22" customWidth="1"/>
    <col min="7688" max="7688" width="5.5703125" customWidth="1"/>
    <col min="7689" max="7690" width="3.7109375" customWidth="1"/>
    <col min="7691" max="7691" width="22" customWidth="1"/>
    <col min="7692" max="7692" width="5.5703125" customWidth="1"/>
    <col min="7693" max="7694" width="3.7109375" customWidth="1"/>
    <col min="7695" max="7695" width="22" customWidth="1"/>
    <col min="7696" max="7697" width="15.7109375" customWidth="1"/>
    <col min="7698" max="7698" width="11.7109375" customWidth="1"/>
    <col min="7699" max="7699" width="6.42578125" bestFit="1" customWidth="1"/>
    <col min="7700" max="7700" width="11.7109375" customWidth="1"/>
    <col min="7701" max="7701" width="0" hidden="1" customWidth="1"/>
    <col min="7702" max="7702" width="3.7109375" customWidth="1"/>
    <col min="7703" max="7703" width="11.140625" bestFit="1" customWidth="1"/>
    <col min="7706" max="7706" width="13.42578125" customWidth="1"/>
    <col min="7927" max="7934" width="0" hidden="1" customWidth="1"/>
    <col min="7935" max="7937" width="3.7109375" customWidth="1"/>
    <col min="7938" max="7938" width="12.7109375" customWidth="1"/>
    <col min="7939" max="7939" width="47.42578125" customWidth="1"/>
    <col min="7940" max="7940" width="5.5703125" customWidth="1"/>
    <col min="7941" max="7942" width="3.7109375" customWidth="1"/>
    <col min="7943" max="7943" width="22" customWidth="1"/>
    <col min="7944" max="7944" width="5.5703125" customWidth="1"/>
    <col min="7945" max="7946" width="3.7109375" customWidth="1"/>
    <col min="7947" max="7947" width="22" customWidth="1"/>
    <col min="7948" max="7948" width="5.5703125" customWidth="1"/>
    <col min="7949" max="7950" width="3.7109375" customWidth="1"/>
    <col min="7951" max="7951" width="22" customWidth="1"/>
    <col min="7952" max="7953" width="15.7109375" customWidth="1"/>
    <col min="7954" max="7954" width="11.7109375" customWidth="1"/>
    <col min="7955" max="7955" width="6.42578125" bestFit="1" customWidth="1"/>
    <col min="7956" max="7956" width="11.7109375" customWidth="1"/>
    <col min="7957" max="7957" width="0" hidden="1" customWidth="1"/>
    <col min="7958" max="7958" width="3.7109375" customWidth="1"/>
    <col min="7959" max="7959" width="11.140625" bestFit="1" customWidth="1"/>
    <col min="7962" max="7962" width="13.42578125" customWidth="1"/>
    <col min="8183" max="8190" width="0" hidden="1" customWidth="1"/>
    <col min="8191" max="8193" width="3.7109375" customWidth="1"/>
    <col min="8194" max="8194" width="12.7109375" customWidth="1"/>
    <col min="8195" max="8195" width="47.42578125" customWidth="1"/>
    <col min="8196" max="8196" width="5.5703125" customWidth="1"/>
    <col min="8197" max="8198" width="3.7109375" customWidth="1"/>
    <col min="8199" max="8199" width="22" customWidth="1"/>
    <col min="8200" max="8200" width="5.5703125" customWidth="1"/>
    <col min="8201" max="8202" width="3.7109375" customWidth="1"/>
    <col min="8203" max="8203" width="22" customWidth="1"/>
    <col min="8204" max="8204" width="5.5703125" customWidth="1"/>
    <col min="8205" max="8206" width="3.7109375" customWidth="1"/>
    <col min="8207" max="8207" width="22" customWidth="1"/>
    <col min="8208" max="8209" width="15.7109375" customWidth="1"/>
    <col min="8210" max="8210" width="11.7109375" customWidth="1"/>
    <col min="8211" max="8211" width="6.42578125" bestFit="1" customWidth="1"/>
    <col min="8212" max="8212" width="11.7109375" customWidth="1"/>
    <col min="8213" max="8213" width="0" hidden="1" customWidth="1"/>
    <col min="8214" max="8214" width="3.7109375" customWidth="1"/>
    <col min="8215" max="8215" width="11.140625" bestFit="1" customWidth="1"/>
    <col min="8218" max="8218" width="13.42578125" customWidth="1"/>
    <col min="8439" max="8446" width="0" hidden="1" customWidth="1"/>
    <col min="8447" max="8449" width="3.7109375" customWidth="1"/>
    <col min="8450" max="8450" width="12.7109375" customWidth="1"/>
    <col min="8451" max="8451" width="47.42578125" customWidth="1"/>
    <col min="8452" max="8452" width="5.5703125" customWidth="1"/>
    <col min="8453" max="8454" width="3.7109375" customWidth="1"/>
    <col min="8455" max="8455" width="22" customWidth="1"/>
    <col min="8456" max="8456" width="5.5703125" customWidth="1"/>
    <col min="8457" max="8458" width="3.7109375" customWidth="1"/>
    <col min="8459" max="8459" width="22" customWidth="1"/>
    <col min="8460" max="8460" width="5.5703125" customWidth="1"/>
    <col min="8461" max="8462" width="3.7109375" customWidth="1"/>
    <col min="8463" max="8463" width="22" customWidth="1"/>
    <col min="8464" max="8465" width="15.7109375" customWidth="1"/>
    <col min="8466" max="8466" width="11.7109375" customWidth="1"/>
    <col min="8467" max="8467" width="6.42578125" bestFit="1" customWidth="1"/>
    <col min="8468" max="8468" width="11.7109375" customWidth="1"/>
    <col min="8469" max="8469" width="0" hidden="1" customWidth="1"/>
    <col min="8470" max="8470" width="3.7109375" customWidth="1"/>
    <col min="8471" max="8471" width="11.140625" bestFit="1" customWidth="1"/>
    <col min="8474" max="8474" width="13.42578125" customWidth="1"/>
    <col min="8695" max="8702" width="0" hidden="1" customWidth="1"/>
    <col min="8703" max="8705" width="3.7109375" customWidth="1"/>
    <col min="8706" max="8706" width="12.7109375" customWidth="1"/>
    <col min="8707" max="8707" width="47.42578125" customWidth="1"/>
    <col min="8708" max="8708" width="5.5703125" customWidth="1"/>
    <col min="8709" max="8710" width="3.7109375" customWidth="1"/>
    <col min="8711" max="8711" width="22" customWidth="1"/>
    <col min="8712" max="8712" width="5.5703125" customWidth="1"/>
    <col min="8713" max="8714" width="3.7109375" customWidth="1"/>
    <col min="8715" max="8715" width="22" customWidth="1"/>
    <col min="8716" max="8716" width="5.5703125" customWidth="1"/>
    <col min="8717" max="8718" width="3.7109375" customWidth="1"/>
    <col min="8719" max="8719" width="22" customWidth="1"/>
    <col min="8720" max="8721" width="15.7109375" customWidth="1"/>
    <col min="8722" max="8722" width="11.7109375" customWidth="1"/>
    <col min="8723" max="8723" width="6.42578125" bestFit="1" customWidth="1"/>
    <col min="8724" max="8724" width="11.7109375" customWidth="1"/>
    <col min="8725" max="8725" width="0" hidden="1" customWidth="1"/>
    <col min="8726" max="8726" width="3.7109375" customWidth="1"/>
    <col min="8727" max="8727" width="11.140625" bestFit="1" customWidth="1"/>
    <col min="8730" max="8730" width="13.42578125" customWidth="1"/>
    <col min="8951" max="8958" width="0" hidden="1" customWidth="1"/>
    <col min="8959" max="8961" width="3.7109375" customWidth="1"/>
    <col min="8962" max="8962" width="12.7109375" customWidth="1"/>
    <col min="8963" max="8963" width="47.42578125" customWidth="1"/>
    <col min="8964" max="8964" width="5.5703125" customWidth="1"/>
    <col min="8965" max="8966" width="3.7109375" customWidth="1"/>
    <col min="8967" max="8967" width="22" customWidth="1"/>
    <col min="8968" max="8968" width="5.5703125" customWidth="1"/>
    <col min="8969" max="8970" width="3.7109375" customWidth="1"/>
    <col min="8971" max="8971" width="22" customWidth="1"/>
    <col min="8972" max="8972" width="5.5703125" customWidth="1"/>
    <col min="8973" max="8974" width="3.7109375" customWidth="1"/>
    <col min="8975" max="8975" width="22" customWidth="1"/>
    <col min="8976" max="8977" width="15.7109375" customWidth="1"/>
    <col min="8978" max="8978" width="11.7109375" customWidth="1"/>
    <col min="8979" max="8979" width="6.42578125" bestFit="1" customWidth="1"/>
    <col min="8980" max="8980" width="11.7109375" customWidth="1"/>
    <col min="8981" max="8981" width="0" hidden="1" customWidth="1"/>
    <col min="8982" max="8982" width="3.7109375" customWidth="1"/>
    <col min="8983" max="8983" width="11.140625" bestFit="1" customWidth="1"/>
    <col min="8986" max="8986" width="13.42578125" customWidth="1"/>
    <col min="9207" max="9214" width="0" hidden="1" customWidth="1"/>
    <col min="9215" max="9217" width="3.7109375" customWidth="1"/>
    <col min="9218" max="9218" width="12.7109375" customWidth="1"/>
    <col min="9219" max="9219" width="47.42578125" customWidth="1"/>
    <col min="9220" max="9220" width="5.5703125" customWidth="1"/>
    <col min="9221" max="9222" width="3.7109375" customWidth="1"/>
    <col min="9223" max="9223" width="22" customWidth="1"/>
    <col min="9224" max="9224" width="5.5703125" customWidth="1"/>
    <col min="9225" max="9226" width="3.7109375" customWidth="1"/>
    <col min="9227" max="9227" width="22" customWidth="1"/>
    <col min="9228" max="9228" width="5.5703125" customWidth="1"/>
    <col min="9229" max="9230" width="3.7109375" customWidth="1"/>
    <col min="9231" max="9231" width="22" customWidth="1"/>
    <col min="9232" max="9233" width="15.7109375" customWidth="1"/>
    <col min="9234" max="9234" width="11.7109375" customWidth="1"/>
    <col min="9235" max="9235" width="6.42578125" bestFit="1" customWidth="1"/>
    <col min="9236" max="9236" width="11.7109375" customWidth="1"/>
    <col min="9237" max="9237" width="0" hidden="1" customWidth="1"/>
    <col min="9238" max="9238" width="3.7109375" customWidth="1"/>
    <col min="9239" max="9239" width="11.140625" bestFit="1" customWidth="1"/>
    <col min="9242" max="9242" width="13.42578125" customWidth="1"/>
    <col min="9463" max="9470" width="0" hidden="1" customWidth="1"/>
    <col min="9471" max="9473" width="3.7109375" customWidth="1"/>
    <col min="9474" max="9474" width="12.7109375" customWidth="1"/>
    <col min="9475" max="9475" width="47.42578125" customWidth="1"/>
    <col min="9476" max="9476" width="5.5703125" customWidth="1"/>
    <col min="9477" max="9478" width="3.7109375" customWidth="1"/>
    <col min="9479" max="9479" width="22" customWidth="1"/>
    <col min="9480" max="9480" width="5.5703125" customWidth="1"/>
    <col min="9481" max="9482" width="3.7109375" customWidth="1"/>
    <col min="9483" max="9483" width="22" customWidth="1"/>
    <col min="9484" max="9484" width="5.5703125" customWidth="1"/>
    <col min="9485" max="9486" width="3.7109375" customWidth="1"/>
    <col min="9487" max="9487" width="22" customWidth="1"/>
    <col min="9488" max="9489" width="15.7109375" customWidth="1"/>
    <col min="9490" max="9490" width="11.7109375" customWidth="1"/>
    <col min="9491" max="9491" width="6.42578125" bestFit="1" customWidth="1"/>
    <col min="9492" max="9492" width="11.7109375" customWidth="1"/>
    <col min="9493" max="9493" width="0" hidden="1" customWidth="1"/>
    <col min="9494" max="9494" width="3.7109375" customWidth="1"/>
    <col min="9495" max="9495" width="11.140625" bestFit="1" customWidth="1"/>
    <col min="9498" max="9498" width="13.42578125" customWidth="1"/>
    <col min="9719" max="9726" width="0" hidden="1" customWidth="1"/>
    <col min="9727" max="9729" width="3.7109375" customWidth="1"/>
    <col min="9730" max="9730" width="12.7109375" customWidth="1"/>
    <col min="9731" max="9731" width="47.42578125" customWidth="1"/>
    <col min="9732" max="9732" width="5.5703125" customWidth="1"/>
    <col min="9733" max="9734" width="3.7109375" customWidth="1"/>
    <col min="9735" max="9735" width="22" customWidth="1"/>
    <col min="9736" max="9736" width="5.5703125" customWidth="1"/>
    <col min="9737" max="9738" width="3.7109375" customWidth="1"/>
    <col min="9739" max="9739" width="22" customWidth="1"/>
    <col min="9740" max="9740" width="5.5703125" customWidth="1"/>
    <col min="9741" max="9742" width="3.7109375" customWidth="1"/>
    <col min="9743" max="9743" width="22" customWidth="1"/>
    <col min="9744" max="9745" width="15.7109375" customWidth="1"/>
    <col min="9746" max="9746" width="11.7109375" customWidth="1"/>
    <col min="9747" max="9747" width="6.42578125" bestFit="1" customWidth="1"/>
    <col min="9748" max="9748" width="11.7109375" customWidth="1"/>
    <col min="9749" max="9749" width="0" hidden="1" customWidth="1"/>
    <col min="9750" max="9750" width="3.7109375" customWidth="1"/>
    <col min="9751" max="9751" width="11.140625" bestFit="1" customWidth="1"/>
    <col min="9754" max="9754" width="13.42578125" customWidth="1"/>
    <col min="9975" max="9982" width="0" hidden="1" customWidth="1"/>
    <col min="9983" max="9985" width="3.7109375" customWidth="1"/>
    <col min="9986" max="9986" width="12.7109375" customWidth="1"/>
    <col min="9987" max="9987" width="47.42578125" customWidth="1"/>
    <col min="9988" max="9988" width="5.5703125" customWidth="1"/>
    <col min="9989" max="9990" width="3.7109375" customWidth="1"/>
    <col min="9991" max="9991" width="22" customWidth="1"/>
    <col min="9992" max="9992" width="5.5703125" customWidth="1"/>
    <col min="9993" max="9994" width="3.7109375" customWidth="1"/>
    <col min="9995" max="9995" width="22" customWidth="1"/>
    <col min="9996" max="9996" width="5.5703125" customWidth="1"/>
    <col min="9997" max="9998" width="3.7109375" customWidth="1"/>
    <col min="9999" max="9999" width="22" customWidth="1"/>
    <col min="10000" max="10001" width="15.7109375" customWidth="1"/>
    <col min="10002" max="10002" width="11.7109375" customWidth="1"/>
    <col min="10003" max="10003" width="6.42578125" bestFit="1" customWidth="1"/>
    <col min="10004" max="10004" width="11.7109375" customWidth="1"/>
    <col min="10005" max="10005" width="0" hidden="1" customWidth="1"/>
    <col min="10006" max="10006" width="3.7109375" customWidth="1"/>
    <col min="10007" max="10007" width="11.140625" bestFit="1" customWidth="1"/>
    <col min="10010" max="10010" width="13.42578125" customWidth="1"/>
    <col min="10231" max="10238" width="0" hidden="1" customWidth="1"/>
    <col min="10239" max="10241" width="3.7109375" customWidth="1"/>
    <col min="10242" max="10242" width="12.7109375" customWidth="1"/>
    <col min="10243" max="10243" width="47.42578125" customWidth="1"/>
    <col min="10244" max="10244" width="5.5703125" customWidth="1"/>
    <col min="10245" max="10246" width="3.7109375" customWidth="1"/>
    <col min="10247" max="10247" width="22" customWidth="1"/>
    <col min="10248" max="10248" width="5.5703125" customWidth="1"/>
    <col min="10249" max="10250" width="3.7109375" customWidth="1"/>
    <col min="10251" max="10251" width="22" customWidth="1"/>
    <col min="10252" max="10252" width="5.5703125" customWidth="1"/>
    <col min="10253" max="10254" width="3.7109375" customWidth="1"/>
    <col min="10255" max="10255" width="22" customWidth="1"/>
    <col min="10256" max="10257" width="15.7109375" customWidth="1"/>
    <col min="10258" max="10258" width="11.7109375" customWidth="1"/>
    <col min="10259" max="10259" width="6.42578125" bestFit="1" customWidth="1"/>
    <col min="10260" max="10260" width="11.7109375" customWidth="1"/>
    <col min="10261" max="10261" width="0" hidden="1" customWidth="1"/>
    <col min="10262" max="10262" width="3.7109375" customWidth="1"/>
    <col min="10263" max="10263" width="11.140625" bestFit="1" customWidth="1"/>
    <col min="10266" max="10266" width="13.42578125" customWidth="1"/>
    <col min="10487" max="10494" width="0" hidden="1" customWidth="1"/>
    <col min="10495" max="10497" width="3.7109375" customWidth="1"/>
    <col min="10498" max="10498" width="12.7109375" customWidth="1"/>
    <col min="10499" max="10499" width="47.42578125" customWidth="1"/>
    <col min="10500" max="10500" width="5.5703125" customWidth="1"/>
    <col min="10501" max="10502" width="3.7109375" customWidth="1"/>
    <col min="10503" max="10503" width="22" customWidth="1"/>
    <col min="10504" max="10504" width="5.5703125" customWidth="1"/>
    <col min="10505" max="10506" width="3.7109375" customWidth="1"/>
    <col min="10507" max="10507" width="22" customWidth="1"/>
    <col min="10508" max="10508" width="5.5703125" customWidth="1"/>
    <col min="10509" max="10510" width="3.7109375" customWidth="1"/>
    <col min="10511" max="10511" width="22" customWidth="1"/>
    <col min="10512" max="10513" width="15.7109375" customWidth="1"/>
    <col min="10514" max="10514" width="11.7109375" customWidth="1"/>
    <col min="10515" max="10515" width="6.42578125" bestFit="1" customWidth="1"/>
    <col min="10516" max="10516" width="11.7109375" customWidth="1"/>
    <col min="10517" max="10517" width="0" hidden="1" customWidth="1"/>
    <col min="10518" max="10518" width="3.7109375" customWidth="1"/>
    <col min="10519" max="10519" width="11.140625" bestFit="1" customWidth="1"/>
    <col min="10522" max="10522" width="13.42578125" customWidth="1"/>
    <col min="10743" max="10750" width="0" hidden="1" customWidth="1"/>
    <col min="10751" max="10753" width="3.7109375" customWidth="1"/>
    <col min="10754" max="10754" width="12.7109375" customWidth="1"/>
    <col min="10755" max="10755" width="47.42578125" customWidth="1"/>
    <col min="10756" max="10756" width="5.5703125" customWidth="1"/>
    <col min="10757" max="10758" width="3.7109375" customWidth="1"/>
    <col min="10759" max="10759" width="22" customWidth="1"/>
    <col min="10760" max="10760" width="5.5703125" customWidth="1"/>
    <col min="10761" max="10762" width="3.7109375" customWidth="1"/>
    <col min="10763" max="10763" width="22" customWidth="1"/>
    <col min="10764" max="10764" width="5.5703125" customWidth="1"/>
    <col min="10765" max="10766" width="3.7109375" customWidth="1"/>
    <col min="10767" max="10767" width="22" customWidth="1"/>
    <col min="10768" max="10769" width="15.7109375" customWidth="1"/>
    <col min="10770" max="10770" width="11.7109375" customWidth="1"/>
    <col min="10771" max="10771" width="6.42578125" bestFit="1" customWidth="1"/>
    <col min="10772" max="10772" width="11.7109375" customWidth="1"/>
    <col min="10773" max="10773" width="0" hidden="1" customWidth="1"/>
    <col min="10774" max="10774" width="3.7109375" customWidth="1"/>
    <col min="10775" max="10775" width="11.140625" bestFit="1" customWidth="1"/>
    <col min="10778" max="10778" width="13.42578125" customWidth="1"/>
    <col min="10999" max="11006" width="0" hidden="1" customWidth="1"/>
    <col min="11007" max="11009" width="3.7109375" customWidth="1"/>
    <col min="11010" max="11010" width="12.7109375" customWidth="1"/>
    <col min="11011" max="11011" width="47.42578125" customWidth="1"/>
    <col min="11012" max="11012" width="5.5703125" customWidth="1"/>
    <col min="11013" max="11014" width="3.7109375" customWidth="1"/>
    <col min="11015" max="11015" width="22" customWidth="1"/>
    <col min="11016" max="11016" width="5.5703125" customWidth="1"/>
    <col min="11017" max="11018" width="3.7109375" customWidth="1"/>
    <col min="11019" max="11019" width="22" customWidth="1"/>
    <col min="11020" max="11020" width="5.5703125" customWidth="1"/>
    <col min="11021" max="11022" width="3.7109375" customWidth="1"/>
    <col min="11023" max="11023" width="22" customWidth="1"/>
    <col min="11024" max="11025" width="15.7109375" customWidth="1"/>
    <col min="11026" max="11026" width="11.7109375" customWidth="1"/>
    <col min="11027" max="11027" width="6.42578125" bestFit="1" customWidth="1"/>
    <col min="11028" max="11028" width="11.7109375" customWidth="1"/>
    <col min="11029" max="11029" width="0" hidden="1" customWidth="1"/>
    <col min="11030" max="11030" width="3.7109375" customWidth="1"/>
    <col min="11031" max="11031" width="11.140625" bestFit="1" customWidth="1"/>
    <col min="11034" max="11034" width="13.42578125" customWidth="1"/>
    <col min="11255" max="11262" width="0" hidden="1" customWidth="1"/>
    <col min="11263" max="11265" width="3.7109375" customWidth="1"/>
    <col min="11266" max="11266" width="12.7109375" customWidth="1"/>
    <col min="11267" max="11267" width="47.42578125" customWidth="1"/>
    <col min="11268" max="11268" width="5.5703125" customWidth="1"/>
    <col min="11269" max="11270" width="3.7109375" customWidth="1"/>
    <col min="11271" max="11271" width="22" customWidth="1"/>
    <col min="11272" max="11272" width="5.5703125" customWidth="1"/>
    <col min="11273" max="11274" width="3.7109375" customWidth="1"/>
    <col min="11275" max="11275" width="22" customWidth="1"/>
    <col min="11276" max="11276" width="5.5703125" customWidth="1"/>
    <col min="11277" max="11278" width="3.7109375" customWidth="1"/>
    <col min="11279" max="11279" width="22" customWidth="1"/>
    <col min="11280" max="11281" width="15.7109375" customWidth="1"/>
    <col min="11282" max="11282" width="11.7109375" customWidth="1"/>
    <col min="11283" max="11283" width="6.42578125" bestFit="1" customWidth="1"/>
    <col min="11284" max="11284" width="11.7109375" customWidth="1"/>
    <col min="11285" max="11285" width="0" hidden="1" customWidth="1"/>
    <col min="11286" max="11286" width="3.7109375" customWidth="1"/>
    <col min="11287" max="11287" width="11.140625" bestFit="1" customWidth="1"/>
    <col min="11290" max="11290" width="13.42578125" customWidth="1"/>
    <col min="11511" max="11518" width="0" hidden="1" customWidth="1"/>
    <col min="11519" max="11521" width="3.7109375" customWidth="1"/>
    <col min="11522" max="11522" width="12.7109375" customWidth="1"/>
    <col min="11523" max="11523" width="47.42578125" customWidth="1"/>
    <col min="11524" max="11524" width="5.5703125" customWidth="1"/>
    <col min="11525" max="11526" width="3.7109375" customWidth="1"/>
    <col min="11527" max="11527" width="22" customWidth="1"/>
    <col min="11528" max="11528" width="5.5703125" customWidth="1"/>
    <col min="11529" max="11530" width="3.7109375" customWidth="1"/>
    <col min="11531" max="11531" width="22" customWidth="1"/>
    <col min="11532" max="11532" width="5.5703125" customWidth="1"/>
    <col min="11533" max="11534" width="3.7109375" customWidth="1"/>
    <col min="11535" max="11535" width="22" customWidth="1"/>
    <col min="11536" max="11537" width="15.7109375" customWidth="1"/>
    <col min="11538" max="11538" width="11.7109375" customWidth="1"/>
    <col min="11539" max="11539" width="6.42578125" bestFit="1" customWidth="1"/>
    <col min="11540" max="11540" width="11.7109375" customWidth="1"/>
    <col min="11541" max="11541" width="0" hidden="1" customWidth="1"/>
    <col min="11542" max="11542" width="3.7109375" customWidth="1"/>
    <col min="11543" max="11543" width="11.140625" bestFit="1" customWidth="1"/>
    <col min="11546" max="11546" width="13.42578125" customWidth="1"/>
    <col min="11767" max="11774" width="0" hidden="1" customWidth="1"/>
    <col min="11775" max="11777" width="3.7109375" customWidth="1"/>
    <col min="11778" max="11778" width="12.7109375" customWidth="1"/>
    <col min="11779" max="11779" width="47.42578125" customWidth="1"/>
    <col min="11780" max="11780" width="5.5703125" customWidth="1"/>
    <col min="11781" max="11782" width="3.7109375" customWidth="1"/>
    <col min="11783" max="11783" width="22" customWidth="1"/>
    <col min="11784" max="11784" width="5.5703125" customWidth="1"/>
    <col min="11785" max="11786" width="3.7109375" customWidth="1"/>
    <col min="11787" max="11787" width="22" customWidth="1"/>
    <col min="11788" max="11788" width="5.5703125" customWidth="1"/>
    <col min="11789" max="11790" width="3.7109375" customWidth="1"/>
    <col min="11791" max="11791" width="22" customWidth="1"/>
    <col min="11792" max="11793" width="15.7109375" customWidth="1"/>
    <col min="11794" max="11794" width="11.7109375" customWidth="1"/>
    <col min="11795" max="11795" width="6.42578125" bestFit="1" customWidth="1"/>
    <col min="11796" max="11796" width="11.7109375" customWidth="1"/>
    <col min="11797" max="11797" width="0" hidden="1" customWidth="1"/>
    <col min="11798" max="11798" width="3.7109375" customWidth="1"/>
    <col min="11799" max="11799" width="11.140625" bestFit="1" customWidth="1"/>
    <col min="11802" max="11802" width="13.42578125" customWidth="1"/>
    <col min="12023" max="12030" width="0" hidden="1" customWidth="1"/>
    <col min="12031" max="12033" width="3.7109375" customWidth="1"/>
    <col min="12034" max="12034" width="12.7109375" customWidth="1"/>
    <col min="12035" max="12035" width="47.42578125" customWidth="1"/>
    <col min="12036" max="12036" width="5.5703125" customWidth="1"/>
    <col min="12037" max="12038" width="3.7109375" customWidth="1"/>
    <col min="12039" max="12039" width="22" customWidth="1"/>
    <col min="12040" max="12040" width="5.5703125" customWidth="1"/>
    <col min="12041" max="12042" width="3.7109375" customWidth="1"/>
    <col min="12043" max="12043" width="22" customWidth="1"/>
    <col min="12044" max="12044" width="5.5703125" customWidth="1"/>
    <col min="12045" max="12046" width="3.7109375" customWidth="1"/>
    <col min="12047" max="12047" width="22" customWidth="1"/>
    <col min="12048" max="12049" width="15.7109375" customWidth="1"/>
    <col min="12050" max="12050" width="11.7109375" customWidth="1"/>
    <col min="12051" max="12051" width="6.42578125" bestFit="1" customWidth="1"/>
    <col min="12052" max="12052" width="11.7109375" customWidth="1"/>
    <col min="12053" max="12053" width="0" hidden="1" customWidth="1"/>
    <col min="12054" max="12054" width="3.7109375" customWidth="1"/>
    <col min="12055" max="12055" width="11.140625" bestFit="1" customWidth="1"/>
    <col min="12058" max="12058" width="13.42578125" customWidth="1"/>
    <col min="12279" max="12286" width="0" hidden="1" customWidth="1"/>
    <col min="12287" max="12289" width="3.7109375" customWidth="1"/>
    <col min="12290" max="12290" width="12.7109375" customWidth="1"/>
    <col min="12291" max="12291" width="47.42578125" customWidth="1"/>
    <col min="12292" max="12292" width="5.5703125" customWidth="1"/>
    <col min="12293" max="12294" width="3.7109375" customWidth="1"/>
    <col min="12295" max="12295" width="22" customWidth="1"/>
    <col min="12296" max="12296" width="5.5703125" customWidth="1"/>
    <col min="12297" max="12298" width="3.7109375" customWidth="1"/>
    <col min="12299" max="12299" width="22" customWidth="1"/>
    <col min="12300" max="12300" width="5.5703125" customWidth="1"/>
    <col min="12301" max="12302" width="3.7109375" customWidth="1"/>
    <col min="12303" max="12303" width="22" customWidth="1"/>
    <col min="12304" max="12305" width="15.7109375" customWidth="1"/>
    <col min="12306" max="12306" width="11.7109375" customWidth="1"/>
    <col min="12307" max="12307" width="6.42578125" bestFit="1" customWidth="1"/>
    <col min="12308" max="12308" width="11.7109375" customWidth="1"/>
    <col min="12309" max="12309" width="0" hidden="1" customWidth="1"/>
    <col min="12310" max="12310" width="3.7109375" customWidth="1"/>
    <col min="12311" max="12311" width="11.140625" bestFit="1" customWidth="1"/>
    <col min="12314" max="12314" width="13.42578125" customWidth="1"/>
    <col min="12535" max="12542" width="0" hidden="1" customWidth="1"/>
    <col min="12543" max="12545" width="3.7109375" customWidth="1"/>
    <col min="12546" max="12546" width="12.7109375" customWidth="1"/>
    <col min="12547" max="12547" width="47.42578125" customWidth="1"/>
    <col min="12548" max="12548" width="5.5703125" customWidth="1"/>
    <col min="12549" max="12550" width="3.7109375" customWidth="1"/>
    <col min="12551" max="12551" width="22" customWidth="1"/>
    <col min="12552" max="12552" width="5.5703125" customWidth="1"/>
    <col min="12553" max="12554" width="3.7109375" customWidth="1"/>
    <col min="12555" max="12555" width="22" customWidth="1"/>
    <col min="12556" max="12556" width="5.5703125" customWidth="1"/>
    <col min="12557" max="12558" width="3.7109375" customWidth="1"/>
    <col min="12559" max="12559" width="22" customWidth="1"/>
    <col min="12560" max="12561" width="15.7109375" customWidth="1"/>
    <col min="12562" max="12562" width="11.7109375" customWidth="1"/>
    <col min="12563" max="12563" width="6.42578125" bestFit="1" customWidth="1"/>
    <col min="12564" max="12564" width="11.7109375" customWidth="1"/>
    <col min="12565" max="12565" width="0" hidden="1" customWidth="1"/>
    <col min="12566" max="12566" width="3.7109375" customWidth="1"/>
    <col min="12567" max="12567" width="11.140625" bestFit="1" customWidth="1"/>
    <col min="12570" max="12570" width="13.42578125" customWidth="1"/>
    <col min="12791" max="12798" width="0" hidden="1" customWidth="1"/>
    <col min="12799" max="12801" width="3.7109375" customWidth="1"/>
    <col min="12802" max="12802" width="12.7109375" customWidth="1"/>
    <col min="12803" max="12803" width="47.42578125" customWidth="1"/>
    <col min="12804" max="12804" width="5.5703125" customWidth="1"/>
    <col min="12805" max="12806" width="3.7109375" customWidth="1"/>
    <col min="12807" max="12807" width="22" customWidth="1"/>
    <col min="12808" max="12808" width="5.5703125" customWidth="1"/>
    <col min="12809" max="12810" width="3.7109375" customWidth="1"/>
    <col min="12811" max="12811" width="22" customWidth="1"/>
    <col min="12812" max="12812" width="5.5703125" customWidth="1"/>
    <col min="12813" max="12814" width="3.7109375" customWidth="1"/>
    <col min="12815" max="12815" width="22" customWidth="1"/>
    <col min="12816" max="12817" width="15.7109375" customWidth="1"/>
    <col min="12818" max="12818" width="11.7109375" customWidth="1"/>
    <col min="12819" max="12819" width="6.42578125" bestFit="1" customWidth="1"/>
    <col min="12820" max="12820" width="11.7109375" customWidth="1"/>
    <col min="12821" max="12821" width="0" hidden="1" customWidth="1"/>
    <col min="12822" max="12822" width="3.7109375" customWidth="1"/>
    <col min="12823" max="12823" width="11.140625" bestFit="1" customWidth="1"/>
    <col min="12826" max="12826" width="13.42578125" customWidth="1"/>
    <col min="13047" max="13054" width="0" hidden="1" customWidth="1"/>
    <col min="13055" max="13057" width="3.7109375" customWidth="1"/>
    <col min="13058" max="13058" width="12.7109375" customWidth="1"/>
    <col min="13059" max="13059" width="47.42578125" customWidth="1"/>
    <col min="13060" max="13060" width="5.5703125" customWidth="1"/>
    <col min="13061" max="13062" width="3.7109375" customWidth="1"/>
    <col min="13063" max="13063" width="22" customWidth="1"/>
    <col min="13064" max="13064" width="5.5703125" customWidth="1"/>
    <col min="13065" max="13066" width="3.7109375" customWidth="1"/>
    <col min="13067" max="13067" width="22" customWidth="1"/>
    <col min="13068" max="13068" width="5.5703125" customWidth="1"/>
    <col min="13069" max="13070" width="3.7109375" customWidth="1"/>
    <col min="13071" max="13071" width="22" customWidth="1"/>
    <col min="13072" max="13073" width="15.7109375" customWidth="1"/>
    <col min="13074" max="13074" width="11.7109375" customWidth="1"/>
    <col min="13075" max="13075" width="6.42578125" bestFit="1" customWidth="1"/>
    <col min="13076" max="13076" width="11.7109375" customWidth="1"/>
    <col min="13077" max="13077" width="0" hidden="1" customWidth="1"/>
    <col min="13078" max="13078" width="3.7109375" customWidth="1"/>
    <col min="13079" max="13079" width="11.140625" bestFit="1" customWidth="1"/>
    <col min="13082" max="13082" width="13.42578125" customWidth="1"/>
    <col min="13303" max="13310" width="0" hidden="1" customWidth="1"/>
    <col min="13311" max="13313" width="3.7109375" customWidth="1"/>
    <col min="13314" max="13314" width="12.7109375" customWidth="1"/>
    <col min="13315" max="13315" width="47.42578125" customWidth="1"/>
    <col min="13316" max="13316" width="5.5703125" customWidth="1"/>
    <col min="13317" max="13318" width="3.7109375" customWidth="1"/>
    <col min="13319" max="13319" width="22" customWidth="1"/>
    <col min="13320" max="13320" width="5.5703125" customWidth="1"/>
    <col min="13321" max="13322" width="3.7109375" customWidth="1"/>
    <col min="13323" max="13323" width="22" customWidth="1"/>
    <col min="13324" max="13324" width="5.5703125" customWidth="1"/>
    <col min="13325" max="13326" width="3.7109375" customWidth="1"/>
    <col min="13327" max="13327" width="22" customWidth="1"/>
    <col min="13328" max="13329" width="15.7109375" customWidth="1"/>
    <col min="13330" max="13330" width="11.7109375" customWidth="1"/>
    <col min="13331" max="13331" width="6.42578125" bestFit="1" customWidth="1"/>
    <col min="13332" max="13332" width="11.7109375" customWidth="1"/>
    <col min="13333" max="13333" width="0" hidden="1" customWidth="1"/>
    <col min="13334" max="13334" width="3.7109375" customWidth="1"/>
    <col min="13335" max="13335" width="11.140625" bestFit="1" customWidth="1"/>
    <col min="13338" max="13338" width="13.42578125" customWidth="1"/>
    <col min="13559" max="13566" width="0" hidden="1" customWidth="1"/>
    <col min="13567" max="13569" width="3.7109375" customWidth="1"/>
    <col min="13570" max="13570" width="12.7109375" customWidth="1"/>
    <col min="13571" max="13571" width="47.42578125" customWidth="1"/>
    <col min="13572" max="13572" width="5.5703125" customWidth="1"/>
    <col min="13573" max="13574" width="3.7109375" customWidth="1"/>
    <col min="13575" max="13575" width="22" customWidth="1"/>
    <col min="13576" max="13576" width="5.5703125" customWidth="1"/>
    <col min="13577" max="13578" width="3.7109375" customWidth="1"/>
    <col min="13579" max="13579" width="22" customWidth="1"/>
    <col min="13580" max="13580" width="5.5703125" customWidth="1"/>
    <col min="13581" max="13582" width="3.7109375" customWidth="1"/>
    <col min="13583" max="13583" width="22" customWidth="1"/>
    <col min="13584" max="13585" width="15.7109375" customWidth="1"/>
    <col min="13586" max="13586" width="11.7109375" customWidth="1"/>
    <col min="13587" max="13587" width="6.42578125" bestFit="1" customWidth="1"/>
    <col min="13588" max="13588" width="11.7109375" customWidth="1"/>
    <col min="13589" max="13589" width="0" hidden="1" customWidth="1"/>
    <col min="13590" max="13590" width="3.7109375" customWidth="1"/>
    <col min="13591" max="13591" width="11.140625" bestFit="1" customWidth="1"/>
    <col min="13594" max="13594" width="13.42578125" customWidth="1"/>
    <col min="13815" max="13822" width="0" hidden="1" customWidth="1"/>
    <col min="13823" max="13825" width="3.7109375" customWidth="1"/>
    <col min="13826" max="13826" width="12.7109375" customWidth="1"/>
    <col min="13827" max="13827" width="47.42578125" customWidth="1"/>
    <col min="13828" max="13828" width="5.5703125" customWidth="1"/>
    <col min="13829" max="13830" width="3.7109375" customWidth="1"/>
    <col min="13831" max="13831" width="22" customWidth="1"/>
    <col min="13832" max="13832" width="5.5703125" customWidth="1"/>
    <col min="13833" max="13834" width="3.7109375" customWidth="1"/>
    <col min="13835" max="13835" width="22" customWidth="1"/>
    <col min="13836" max="13836" width="5.5703125" customWidth="1"/>
    <col min="13837" max="13838" width="3.7109375" customWidth="1"/>
    <col min="13839" max="13839" width="22" customWidth="1"/>
    <col min="13840" max="13841" width="15.7109375" customWidth="1"/>
    <col min="13842" max="13842" width="11.7109375" customWidth="1"/>
    <col min="13843" max="13843" width="6.42578125" bestFit="1" customWidth="1"/>
    <col min="13844" max="13844" width="11.7109375" customWidth="1"/>
    <col min="13845" max="13845" width="0" hidden="1" customWidth="1"/>
    <col min="13846" max="13846" width="3.7109375" customWidth="1"/>
    <col min="13847" max="13847" width="11.140625" bestFit="1" customWidth="1"/>
    <col min="13850" max="13850" width="13.42578125" customWidth="1"/>
    <col min="14071" max="14078" width="0" hidden="1" customWidth="1"/>
    <col min="14079" max="14081" width="3.7109375" customWidth="1"/>
    <col min="14082" max="14082" width="12.7109375" customWidth="1"/>
    <col min="14083" max="14083" width="47.42578125" customWidth="1"/>
    <col min="14084" max="14084" width="5.5703125" customWidth="1"/>
    <col min="14085" max="14086" width="3.7109375" customWidth="1"/>
    <col min="14087" max="14087" width="22" customWidth="1"/>
    <col min="14088" max="14088" width="5.5703125" customWidth="1"/>
    <col min="14089" max="14090" width="3.7109375" customWidth="1"/>
    <col min="14091" max="14091" width="22" customWidth="1"/>
    <col min="14092" max="14092" width="5.5703125" customWidth="1"/>
    <col min="14093" max="14094" width="3.7109375" customWidth="1"/>
    <col min="14095" max="14095" width="22" customWidth="1"/>
    <col min="14096" max="14097" width="15.7109375" customWidth="1"/>
    <col min="14098" max="14098" width="11.7109375" customWidth="1"/>
    <col min="14099" max="14099" width="6.42578125" bestFit="1" customWidth="1"/>
    <col min="14100" max="14100" width="11.7109375" customWidth="1"/>
    <col min="14101" max="14101" width="0" hidden="1" customWidth="1"/>
    <col min="14102" max="14102" width="3.7109375" customWidth="1"/>
    <col min="14103" max="14103" width="11.140625" bestFit="1" customWidth="1"/>
    <col min="14106" max="14106" width="13.42578125" customWidth="1"/>
    <col min="14327" max="14334" width="0" hidden="1" customWidth="1"/>
    <col min="14335" max="14337" width="3.7109375" customWidth="1"/>
    <col min="14338" max="14338" width="12.7109375" customWidth="1"/>
    <col min="14339" max="14339" width="47.42578125" customWidth="1"/>
    <col min="14340" max="14340" width="5.5703125" customWidth="1"/>
    <col min="14341" max="14342" width="3.7109375" customWidth="1"/>
    <col min="14343" max="14343" width="22" customWidth="1"/>
    <col min="14344" max="14344" width="5.5703125" customWidth="1"/>
    <col min="14345" max="14346" width="3.7109375" customWidth="1"/>
    <col min="14347" max="14347" width="22" customWidth="1"/>
    <col min="14348" max="14348" width="5.5703125" customWidth="1"/>
    <col min="14349" max="14350" width="3.7109375" customWidth="1"/>
    <col min="14351" max="14351" width="22" customWidth="1"/>
    <col min="14352" max="14353" width="15.7109375" customWidth="1"/>
    <col min="14354" max="14354" width="11.7109375" customWidth="1"/>
    <col min="14355" max="14355" width="6.42578125" bestFit="1" customWidth="1"/>
    <col min="14356" max="14356" width="11.7109375" customWidth="1"/>
    <col min="14357" max="14357" width="0" hidden="1" customWidth="1"/>
    <col min="14358" max="14358" width="3.7109375" customWidth="1"/>
    <col min="14359" max="14359" width="11.140625" bestFit="1" customWidth="1"/>
    <col min="14362" max="14362" width="13.42578125" customWidth="1"/>
    <col min="14583" max="14590" width="0" hidden="1" customWidth="1"/>
    <col min="14591" max="14593" width="3.7109375" customWidth="1"/>
    <col min="14594" max="14594" width="12.7109375" customWidth="1"/>
    <col min="14595" max="14595" width="47.42578125" customWidth="1"/>
    <col min="14596" max="14596" width="5.5703125" customWidth="1"/>
    <col min="14597" max="14598" width="3.7109375" customWidth="1"/>
    <col min="14599" max="14599" width="22" customWidth="1"/>
    <col min="14600" max="14600" width="5.5703125" customWidth="1"/>
    <col min="14601" max="14602" width="3.7109375" customWidth="1"/>
    <col min="14603" max="14603" width="22" customWidth="1"/>
    <col min="14604" max="14604" width="5.5703125" customWidth="1"/>
    <col min="14605" max="14606" width="3.7109375" customWidth="1"/>
    <col min="14607" max="14607" width="22" customWidth="1"/>
    <col min="14608" max="14609" width="15.7109375" customWidth="1"/>
    <col min="14610" max="14610" width="11.7109375" customWidth="1"/>
    <col min="14611" max="14611" width="6.42578125" bestFit="1" customWidth="1"/>
    <col min="14612" max="14612" width="11.7109375" customWidth="1"/>
    <col min="14613" max="14613" width="0" hidden="1" customWidth="1"/>
    <col min="14614" max="14614" width="3.7109375" customWidth="1"/>
    <col min="14615" max="14615" width="11.140625" bestFit="1" customWidth="1"/>
    <col min="14618" max="14618" width="13.42578125" customWidth="1"/>
    <col min="14839" max="14846" width="0" hidden="1" customWidth="1"/>
    <col min="14847" max="14849" width="3.7109375" customWidth="1"/>
    <col min="14850" max="14850" width="12.7109375" customWidth="1"/>
    <col min="14851" max="14851" width="47.42578125" customWidth="1"/>
    <col min="14852" max="14852" width="5.5703125" customWidth="1"/>
    <col min="14853" max="14854" width="3.7109375" customWidth="1"/>
    <col min="14855" max="14855" width="22" customWidth="1"/>
    <col min="14856" max="14856" width="5.5703125" customWidth="1"/>
    <col min="14857" max="14858" width="3.7109375" customWidth="1"/>
    <col min="14859" max="14859" width="22" customWidth="1"/>
    <col min="14860" max="14860" width="5.5703125" customWidth="1"/>
    <col min="14861" max="14862" width="3.7109375" customWidth="1"/>
    <col min="14863" max="14863" width="22" customWidth="1"/>
    <col min="14864" max="14865" width="15.7109375" customWidth="1"/>
    <col min="14866" max="14866" width="11.7109375" customWidth="1"/>
    <col min="14867" max="14867" width="6.42578125" bestFit="1" customWidth="1"/>
    <col min="14868" max="14868" width="11.7109375" customWidth="1"/>
    <col min="14869" max="14869" width="0" hidden="1" customWidth="1"/>
    <col min="14870" max="14870" width="3.7109375" customWidth="1"/>
    <col min="14871" max="14871" width="11.140625" bestFit="1" customWidth="1"/>
    <col min="14874" max="14874" width="13.42578125" customWidth="1"/>
    <col min="15095" max="15102" width="0" hidden="1" customWidth="1"/>
    <col min="15103" max="15105" width="3.7109375" customWidth="1"/>
    <col min="15106" max="15106" width="12.7109375" customWidth="1"/>
    <col min="15107" max="15107" width="47.42578125" customWidth="1"/>
    <col min="15108" max="15108" width="5.5703125" customWidth="1"/>
    <col min="15109" max="15110" width="3.7109375" customWidth="1"/>
    <col min="15111" max="15111" width="22" customWidth="1"/>
    <col min="15112" max="15112" width="5.5703125" customWidth="1"/>
    <col min="15113" max="15114" width="3.7109375" customWidth="1"/>
    <col min="15115" max="15115" width="22" customWidth="1"/>
    <col min="15116" max="15116" width="5.5703125" customWidth="1"/>
    <col min="15117" max="15118" width="3.7109375" customWidth="1"/>
    <col min="15119" max="15119" width="22" customWidth="1"/>
    <col min="15120" max="15121" width="15.7109375" customWidth="1"/>
    <col min="15122" max="15122" width="11.7109375" customWidth="1"/>
    <col min="15123" max="15123" width="6.42578125" bestFit="1" customWidth="1"/>
    <col min="15124" max="15124" width="11.7109375" customWidth="1"/>
    <col min="15125" max="15125" width="0" hidden="1" customWidth="1"/>
    <col min="15126" max="15126" width="3.7109375" customWidth="1"/>
    <col min="15127" max="15127" width="11.140625" bestFit="1" customWidth="1"/>
    <col min="15130" max="15130" width="13.42578125" customWidth="1"/>
    <col min="15351" max="15358" width="0" hidden="1" customWidth="1"/>
    <col min="15359" max="15361" width="3.7109375" customWidth="1"/>
    <col min="15362" max="15362" width="12.7109375" customWidth="1"/>
    <col min="15363" max="15363" width="47.42578125" customWidth="1"/>
    <col min="15364" max="15364" width="5.5703125" customWidth="1"/>
    <col min="15365" max="15366" width="3.7109375" customWidth="1"/>
    <col min="15367" max="15367" width="22" customWidth="1"/>
    <col min="15368" max="15368" width="5.5703125" customWidth="1"/>
    <col min="15369" max="15370" width="3.7109375" customWidth="1"/>
    <col min="15371" max="15371" width="22" customWidth="1"/>
    <col min="15372" max="15372" width="5.5703125" customWidth="1"/>
    <col min="15373" max="15374" width="3.7109375" customWidth="1"/>
    <col min="15375" max="15375" width="22" customWidth="1"/>
    <col min="15376" max="15377" width="15.7109375" customWidth="1"/>
    <col min="15378" max="15378" width="11.7109375" customWidth="1"/>
    <col min="15379" max="15379" width="6.42578125" bestFit="1" customWidth="1"/>
    <col min="15380" max="15380" width="11.7109375" customWidth="1"/>
    <col min="15381" max="15381" width="0" hidden="1" customWidth="1"/>
    <col min="15382" max="15382" width="3.7109375" customWidth="1"/>
    <col min="15383" max="15383" width="11.140625" bestFit="1" customWidth="1"/>
    <col min="15386" max="15386" width="13.42578125" customWidth="1"/>
    <col min="15607" max="15614" width="0" hidden="1" customWidth="1"/>
    <col min="15615" max="15617" width="3.7109375" customWidth="1"/>
    <col min="15618" max="15618" width="12.7109375" customWidth="1"/>
    <col min="15619" max="15619" width="47.42578125" customWidth="1"/>
    <col min="15620" max="15620" width="5.5703125" customWidth="1"/>
    <col min="15621" max="15622" width="3.7109375" customWidth="1"/>
    <col min="15623" max="15623" width="22" customWidth="1"/>
    <col min="15624" max="15624" width="5.5703125" customWidth="1"/>
    <col min="15625" max="15626" width="3.7109375" customWidth="1"/>
    <col min="15627" max="15627" width="22" customWidth="1"/>
    <col min="15628" max="15628" width="5.5703125" customWidth="1"/>
    <col min="15629" max="15630" width="3.7109375" customWidth="1"/>
    <col min="15631" max="15631" width="22" customWidth="1"/>
    <col min="15632" max="15633" width="15.7109375" customWidth="1"/>
    <col min="15634" max="15634" width="11.7109375" customWidth="1"/>
    <col min="15635" max="15635" width="6.42578125" bestFit="1" customWidth="1"/>
    <col min="15636" max="15636" width="11.7109375" customWidth="1"/>
    <col min="15637" max="15637" width="0" hidden="1" customWidth="1"/>
    <col min="15638" max="15638" width="3.7109375" customWidth="1"/>
    <col min="15639" max="15639" width="11.140625" bestFit="1" customWidth="1"/>
    <col min="15642" max="15642" width="13.42578125" customWidth="1"/>
    <col min="15863" max="15870" width="0" hidden="1" customWidth="1"/>
    <col min="15871" max="15873" width="3.7109375" customWidth="1"/>
    <col min="15874" max="15874" width="12.7109375" customWidth="1"/>
    <col min="15875" max="15875" width="47.42578125" customWidth="1"/>
    <col min="15876" max="15876" width="5.5703125" customWidth="1"/>
    <col min="15877" max="15878" width="3.7109375" customWidth="1"/>
    <col min="15879" max="15879" width="22" customWidth="1"/>
    <col min="15880" max="15880" width="5.5703125" customWidth="1"/>
    <col min="15881" max="15882" width="3.7109375" customWidth="1"/>
    <col min="15883" max="15883" width="22" customWidth="1"/>
    <col min="15884" max="15884" width="5.5703125" customWidth="1"/>
    <col min="15885" max="15886" width="3.7109375" customWidth="1"/>
    <col min="15887" max="15887" width="22" customWidth="1"/>
    <col min="15888" max="15889" width="15.7109375" customWidth="1"/>
    <col min="15890" max="15890" width="11.7109375" customWidth="1"/>
    <col min="15891" max="15891" width="6.42578125" bestFit="1" customWidth="1"/>
    <col min="15892" max="15892" width="11.7109375" customWidth="1"/>
    <col min="15893" max="15893" width="0" hidden="1" customWidth="1"/>
    <col min="15894" max="15894" width="3.7109375" customWidth="1"/>
    <col min="15895" max="15895" width="11.140625" bestFit="1" customWidth="1"/>
    <col min="15898" max="15898" width="13.42578125" customWidth="1"/>
    <col min="16119" max="16126" width="0" hidden="1" customWidth="1"/>
    <col min="16127" max="16129" width="3.7109375" customWidth="1"/>
    <col min="16130" max="16130" width="12.7109375" customWidth="1"/>
    <col min="16131" max="16131" width="47.42578125" customWidth="1"/>
    <col min="16132" max="16132" width="5.5703125" customWidth="1"/>
    <col min="16133" max="16134" width="3.7109375" customWidth="1"/>
    <col min="16135" max="16135" width="22" customWidth="1"/>
    <col min="16136" max="16136" width="5.5703125" customWidth="1"/>
    <col min="16137" max="16138" width="3.7109375" customWidth="1"/>
    <col min="16139" max="16139" width="22" customWidth="1"/>
    <col min="16140" max="16140" width="5.5703125" customWidth="1"/>
    <col min="16141" max="16142" width="3.7109375" customWidth="1"/>
    <col min="16143" max="16143" width="22" customWidth="1"/>
    <col min="16144" max="16145" width="15.7109375" customWidth="1"/>
    <col min="16146" max="16146" width="11.7109375" customWidth="1"/>
    <col min="16147" max="16147" width="6.42578125" bestFit="1" customWidth="1"/>
    <col min="16148" max="16148" width="11.7109375" customWidth="1"/>
    <col min="16149" max="16149" width="0" hidden="1" customWidth="1"/>
    <col min="16150" max="16150" width="3.7109375" customWidth="1"/>
    <col min="16151" max="16151" width="11.140625" bestFit="1" customWidth="1"/>
    <col min="16154" max="16154" width="13.42578125" customWidth="1"/>
  </cols>
  <sheetData>
    <row r="1" spans="12:33" hidden="1"/>
    <row r="2" spans="12:33" hidden="1"/>
    <row r="3" spans="12:33" hidden="1"/>
    <row r="4" spans="12:33" ht="3" customHeight="1"/>
    <row r="5" spans="12:33" ht="22.5" customHeight="1">
      <c r="L5" s="1" t="s">
        <v>673</v>
      </c>
      <c r="M5" s="1"/>
      <c r="N5" s="1"/>
      <c r="O5" s="1"/>
      <c r="P5" s="1"/>
      <c r="Q5" s="1"/>
      <c r="R5" s="1"/>
      <c r="S5" s="1"/>
      <c r="T5" s="1"/>
    </row>
    <row r="6" spans="12:33" ht="3" customHeight="1"/>
    <row r="7" spans="12:33">
      <c r="M7" t="s">
        <v>502</v>
      </c>
      <c r="N7" s="1" t="str">
        <f>IF(NameOrPr_ch="",IF(NameOrPr="","",NameOrPr),NameOrPr_ch)</f>
        <v>Комитет по тарифам и энергетике Псковской области</v>
      </c>
      <c r="O7" s="1"/>
      <c r="P7" s="1"/>
      <c r="Q7" s="1"/>
      <c r="R7" s="1"/>
      <c r="S7" s="1"/>
      <c r="T7" s="1"/>
    </row>
    <row r="8" spans="12:33">
      <c r="M8" t="s">
        <v>595</v>
      </c>
      <c r="N8" s="1" t="str">
        <f>IF(datePr_ch="",IF(datePr="","",datePr),datePr_ch)</f>
        <v>23.11.2022</v>
      </c>
      <c r="O8" s="1"/>
      <c r="P8" s="1"/>
      <c r="Q8" s="1"/>
      <c r="R8" s="1"/>
      <c r="S8" s="1"/>
      <c r="T8" s="1"/>
    </row>
    <row r="9" spans="12:33">
      <c r="M9" t="s">
        <v>594</v>
      </c>
      <c r="N9" s="1" t="str">
        <f>IF(numberPr_ch="",IF(numberPr="","",numberPr),numberPr_ch)</f>
        <v>№163-т от 23.11.2022; №212-т от 23.11.2022</v>
      </c>
      <c r="O9" s="1"/>
      <c r="P9" s="1"/>
      <c r="Q9" s="1"/>
      <c r="R9" s="1"/>
      <c r="S9" s="1"/>
      <c r="T9" s="1"/>
    </row>
    <row r="10" spans="12:33">
      <c r="M10" t="s">
        <v>501</v>
      </c>
      <c r="N10" s="1" t="str">
        <f>IF(IstPub_ch="",IF(IstPub="","",IstPub),IstPub_ch)</f>
        <v>https://tarif.pskov.ru/deystvuyushchie-tarify/teplosnabzhenie</v>
      </c>
      <c r="O10" s="1"/>
      <c r="P10" s="1"/>
      <c r="Q10" s="1"/>
      <c r="R10" s="1"/>
      <c r="S10" s="1"/>
      <c r="T10" s="1"/>
    </row>
    <row r="11" spans="12:33" hidden="1">
      <c r="Z11" t="s">
        <v>720</v>
      </c>
      <c r="AA11" t="s">
        <v>721</v>
      </c>
    </row>
    <row r="12" spans="12:33" hidden="1">
      <c r="L12" s="1"/>
      <c r="M12" s="1"/>
      <c r="O12" s="1"/>
      <c r="P12" s="1"/>
      <c r="Q12" s="1"/>
      <c r="R12" s="1"/>
      <c r="S12" s="1"/>
      <c r="T12" s="1"/>
      <c r="AE12" t="s">
        <v>373</v>
      </c>
    </row>
    <row r="13" spans="12:33">
      <c r="O13" s="1"/>
      <c r="P13" s="1"/>
      <c r="Q13" s="1"/>
      <c r="R13" s="1"/>
      <c r="S13" s="1"/>
      <c r="T13" s="1"/>
      <c r="Z13" s="1"/>
      <c r="AA13" s="1"/>
      <c r="AB13" s="1"/>
      <c r="AC13" s="1"/>
      <c r="AD13" s="1"/>
      <c r="AE13" s="1"/>
    </row>
    <row r="14" spans="12:33">
      <c r="L14" s="1" t="s">
        <v>454</v>
      </c>
      <c r="M14" s="1"/>
      <c r="N14" s="1"/>
      <c r="O14" s="1"/>
      <c r="P14" s="1"/>
      <c r="Q14" s="1"/>
      <c r="R14" s="1"/>
      <c r="S14" s="1"/>
      <c r="T14" s="1"/>
      <c r="U14" s="1"/>
      <c r="V14" s="1"/>
      <c r="W14" s="1"/>
      <c r="X14" s="1"/>
      <c r="Y14" s="1"/>
      <c r="Z14" s="1"/>
      <c r="AA14" s="1"/>
      <c r="AB14" s="1"/>
      <c r="AC14" s="1"/>
      <c r="AD14" s="1"/>
      <c r="AE14" s="1"/>
      <c r="AF14" s="1"/>
      <c r="AG14" s="1" t="s">
        <v>455</v>
      </c>
    </row>
    <row r="15" spans="12:33" ht="14.25" customHeight="1">
      <c r="L15" s="1" t="s">
        <v>92</v>
      </c>
      <c r="M15" s="1" t="s">
        <v>675</v>
      </c>
      <c r="N15" s="1" t="s">
        <v>627</v>
      </c>
      <c r="O15" s="1"/>
      <c r="P15" s="1"/>
      <c r="Q15" s="1"/>
      <c r="R15" s="1" t="s">
        <v>628</v>
      </c>
      <c r="S15" s="1"/>
      <c r="T15" s="1"/>
      <c r="U15" s="1"/>
      <c r="V15" s="1" t="s">
        <v>629</v>
      </c>
      <c r="W15" s="1"/>
      <c r="X15" s="1"/>
      <c r="Y15" s="1"/>
      <c r="Z15" s="1" t="s">
        <v>640</v>
      </c>
      <c r="AA15" s="1"/>
      <c r="AB15" s="1"/>
      <c r="AC15" s="1"/>
      <c r="AD15" s="1"/>
      <c r="AE15" s="1" t="s">
        <v>341</v>
      </c>
      <c r="AF15" s="1" t="s">
        <v>275</v>
      </c>
      <c r="AG15" s="1"/>
    </row>
    <row r="16" spans="12:33" ht="27.75" customHeight="1">
      <c r="L16" s="1"/>
      <c r="M16" s="1"/>
      <c r="N16" s="1"/>
      <c r="O16" s="1"/>
      <c r="P16" s="1"/>
      <c r="Q16" s="1"/>
      <c r="R16" s="1"/>
      <c r="S16" s="1"/>
      <c r="T16" s="1"/>
      <c r="U16" s="1"/>
      <c r="V16" s="1"/>
      <c r="W16" s="1"/>
      <c r="X16" s="1"/>
      <c r="Y16" s="1"/>
      <c r="Z16" s="1" t="s">
        <v>678</v>
      </c>
      <c r="AA16" s="1"/>
      <c r="AB16" s="1" t="s">
        <v>653</v>
      </c>
      <c r="AC16" s="1"/>
      <c r="AD16" s="1"/>
      <c r="AE16" s="1"/>
      <c r="AF16" s="1"/>
      <c r="AG16" s="1"/>
    </row>
    <row r="17" spans="1:35" ht="14.25" customHeight="1">
      <c r="L17" s="1"/>
      <c r="M17" s="1"/>
      <c r="N17" s="1"/>
      <c r="O17" s="1"/>
      <c r="P17" s="1"/>
      <c r="Q17" s="1"/>
      <c r="R17" s="1"/>
      <c r="S17" s="1"/>
      <c r="T17" s="1"/>
      <c r="U17" s="1"/>
      <c r="V17" s="1"/>
      <c r="W17" s="1"/>
      <c r="X17" s="1"/>
      <c r="Y17" s="1"/>
      <c r="Z17" t="s">
        <v>676</v>
      </c>
      <c r="AA17" t="s">
        <v>677</v>
      </c>
      <c r="AB17" t="s">
        <v>274</v>
      </c>
      <c r="AC17" s="1" t="s">
        <v>273</v>
      </c>
      <c r="AD17" s="1"/>
      <c r="AE17" s="1"/>
      <c r="AF17" s="1"/>
      <c r="AG17" s="1"/>
    </row>
    <row r="18" spans="1:35">
      <c r="K18">
        <v>1</v>
      </c>
      <c r="L18" t="s">
        <v>93</v>
      </c>
      <c r="M18" t="s">
        <v>49</v>
      </c>
      <c r="N18" s="1">
        <f ca="1">OFFSET(N18,0,-1)+1</f>
        <v>3</v>
      </c>
      <c r="O18" s="1"/>
      <c r="P18" s="1"/>
      <c r="Q18" s="1"/>
      <c r="R18" s="1">
        <f ca="1">OFFSET(N18,0,0)+1</f>
        <v>4</v>
      </c>
      <c r="S18" s="1"/>
      <c r="T18" s="1"/>
      <c r="U18" s="1"/>
      <c r="Y18">
        <f ca="1">OFFSET(R18,0,0)+1</f>
        <v>5</v>
      </c>
      <c r="Z18">
        <f ca="1">OFFSET(Z18,0,-1)+1</f>
        <v>6</v>
      </c>
      <c r="AA18">
        <f ca="1">OFFSET(AA18,0,-1)+1</f>
        <v>7</v>
      </c>
      <c r="AB18">
        <f ca="1">OFFSET(AB18,0,-1)+1</f>
        <v>8</v>
      </c>
      <c r="AC18" s="1">
        <f ca="1">OFFSET(AC18,0,-1)+1</f>
        <v>9</v>
      </c>
      <c r="AD18" s="1"/>
      <c r="AE18">
        <f ca="1">OFFSET(AE18,0,-2)+1</f>
        <v>10</v>
      </c>
      <c r="AG18">
        <f ca="1">OFFSET(AG18,0,-2)+1</f>
        <v>11</v>
      </c>
    </row>
    <row r="19" spans="1:35">
      <c r="A19" s="1">
        <v>1</v>
      </c>
      <c r="L19">
        <f>mergeValue(A19)</f>
        <v>1</v>
      </c>
      <c r="M19" t="s">
        <v>20</v>
      </c>
      <c r="N19" s="1"/>
      <c r="O19" s="1"/>
      <c r="P19" s="1"/>
      <c r="Q19" s="1"/>
      <c r="R19" s="1"/>
      <c r="S19" s="1"/>
      <c r="T19" s="1"/>
      <c r="U19" s="1"/>
      <c r="V19" s="1"/>
      <c r="W19" s="1"/>
      <c r="X19" s="1"/>
      <c r="Y19" s="1"/>
      <c r="Z19" s="1"/>
      <c r="AA19" s="1"/>
      <c r="AB19" s="1"/>
      <c r="AC19" s="1"/>
      <c r="AD19" s="1"/>
      <c r="AE19" s="1"/>
      <c r="AF19" s="1"/>
      <c r="AG19" t="s">
        <v>476</v>
      </c>
    </row>
    <row r="20" spans="1:35">
      <c r="A20" s="1"/>
      <c r="B20" s="1">
        <v>1</v>
      </c>
      <c r="L20" t="str">
        <f>mergeValue(A20) &amp;"."&amp; mergeValue(B20)</f>
        <v>1.1</v>
      </c>
      <c r="M20" t="s">
        <v>16</v>
      </c>
      <c r="N20" s="1"/>
      <c r="O20" s="1"/>
      <c r="P20" s="1"/>
      <c r="Q20" s="1"/>
      <c r="R20" s="1"/>
      <c r="S20" s="1"/>
      <c r="T20" s="1"/>
      <c r="U20" s="1"/>
      <c r="V20" s="1"/>
      <c r="W20" s="1"/>
      <c r="X20" s="1"/>
      <c r="Y20" s="1"/>
      <c r="Z20" s="1"/>
      <c r="AA20" s="1"/>
      <c r="AB20" s="1"/>
      <c r="AC20" s="1"/>
      <c r="AD20" s="1"/>
      <c r="AE20" s="1"/>
      <c r="AF20" s="1"/>
      <c r="AG20" t="s">
        <v>477</v>
      </c>
    </row>
    <row r="21" spans="1:35">
      <c r="A21" s="1"/>
      <c r="B21" s="1"/>
      <c r="C21" s="1">
        <v>1</v>
      </c>
      <c r="L21" t="str">
        <f>mergeValue(A21) &amp;"."&amp; mergeValue(B21)&amp;"."&amp; mergeValue(C21)</f>
        <v>1.1.1</v>
      </c>
      <c r="M21" t="s">
        <v>7</v>
      </c>
      <c r="N21" s="1"/>
      <c r="O21" s="1"/>
      <c r="P21" s="1"/>
      <c r="Q21" s="1"/>
      <c r="R21" s="1"/>
      <c r="S21" s="1"/>
      <c r="T21" s="1"/>
      <c r="U21" s="1"/>
      <c r="V21" s="1"/>
      <c r="W21" s="1"/>
      <c r="X21" s="1"/>
      <c r="Y21" s="1"/>
      <c r="Z21" s="1"/>
      <c r="AA21" s="1"/>
      <c r="AB21" s="1"/>
      <c r="AC21" s="1"/>
      <c r="AD21" s="1"/>
      <c r="AE21" s="1"/>
      <c r="AF21" s="1"/>
      <c r="AG21" t="s">
        <v>632</v>
      </c>
    </row>
    <row r="22" spans="1:35" ht="15" customHeight="1">
      <c r="A22" s="1"/>
      <c r="B22" s="1"/>
      <c r="C22" s="1"/>
      <c r="D22" s="1">
        <v>1</v>
      </c>
      <c r="L22" t="str">
        <f>mergeValue(A22) &amp;"."&amp; mergeValue(B22)&amp;"."&amp; mergeValue(C22)&amp;"."&amp; mergeValue(D22)</f>
        <v>1.1.1.1</v>
      </c>
      <c r="M22" t="s">
        <v>22</v>
      </c>
      <c r="N22" s="1"/>
      <c r="O22" s="1"/>
      <c r="P22" s="1"/>
      <c r="Q22" s="1"/>
      <c r="R22" s="1"/>
      <c r="S22" s="1"/>
      <c r="T22" s="1"/>
      <c r="U22" s="1"/>
      <c r="V22" s="1"/>
      <c r="W22" s="1"/>
      <c r="X22" s="1"/>
      <c r="Y22" s="1"/>
      <c r="Z22" s="1"/>
      <c r="AA22" s="1"/>
      <c r="AB22" s="1"/>
      <c r="AC22" s="1"/>
      <c r="AD22" s="1"/>
      <c r="AE22" s="1"/>
      <c r="AF22" s="1"/>
      <c r="AG22" t="s">
        <v>679</v>
      </c>
    </row>
    <row r="23" spans="1:35" ht="20.100000000000001" customHeight="1">
      <c r="A23" s="1"/>
      <c r="B23" s="1"/>
      <c r="C23" s="1"/>
      <c r="D23" s="1"/>
      <c r="E23" s="1">
        <v>1</v>
      </c>
      <c r="K23" s="1"/>
      <c r="L23" s="1" t="str">
        <f>mergeValue(A23) &amp;"."&amp; mergeValue(B23)&amp;"."&amp; mergeValue(C23)&amp;"."&amp; mergeValue(D23)&amp;"."&amp; mergeValue(E23)</f>
        <v>1.1.1.1.1</v>
      </c>
      <c r="M23" s="1"/>
      <c r="N23" s="1" t="s">
        <v>85</v>
      </c>
      <c r="O23" s="1"/>
      <c r="P23" s="1">
        <v>1</v>
      </c>
      <c r="Q23" s="1"/>
      <c r="R23" s="1" t="s">
        <v>85</v>
      </c>
      <c r="S23" s="1"/>
      <c r="T23" s="1">
        <v>1</v>
      </c>
      <c r="U23" s="1"/>
      <c r="V23" s="1" t="s">
        <v>85</v>
      </c>
      <c r="X23">
        <v>1</v>
      </c>
      <c r="AB23" s="1"/>
      <c r="AC23" s="1" t="s">
        <v>84</v>
      </c>
      <c r="AD23" s="1"/>
      <c r="AE23" s="1" t="s">
        <v>85</v>
      </c>
      <c r="AG23" s="1" t="s">
        <v>680</v>
      </c>
      <c r="AH23" t="str">
        <f>strCheckDate(Z24:AF24)</f>
        <v/>
      </c>
      <c r="AI23" t="str">
        <f>IF(AND(COUNTIF(AJ18:AJ27,AJ23)&gt;1,AJ23&lt;&gt;""),"ErrUnique:HasDoubleConn","")</f>
        <v/>
      </c>
    </row>
    <row r="24" spans="1:35" ht="20.100000000000001" customHeight="1">
      <c r="A24" s="1"/>
      <c r="B24" s="1"/>
      <c r="C24" s="1"/>
      <c r="D24" s="1"/>
      <c r="E24" s="1"/>
      <c r="K24" s="1"/>
      <c r="L24" s="1"/>
      <c r="M24" s="1"/>
      <c r="N24" s="1"/>
      <c r="O24" s="1"/>
      <c r="P24" s="1"/>
      <c r="Q24" s="1"/>
      <c r="R24" s="1"/>
      <c r="S24" s="1"/>
      <c r="T24" s="1"/>
      <c r="U24" s="1"/>
      <c r="V24" s="1"/>
      <c r="AA24" t="str">
        <f>AB23 &amp; "-" &amp; AD23</f>
        <v>-</v>
      </c>
      <c r="AB24" s="1"/>
      <c r="AC24" s="1"/>
      <c r="AD24" s="1"/>
      <c r="AE24" s="1"/>
      <c r="AG24" s="1"/>
    </row>
    <row r="25" spans="1:35" ht="20.100000000000001" customHeight="1">
      <c r="A25" s="1"/>
      <c r="B25" s="1"/>
      <c r="C25" s="1"/>
      <c r="D25" s="1"/>
      <c r="E25" s="1"/>
      <c r="K25" s="1"/>
      <c r="L25" s="1"/>
      <c r="M25" s="1"/>
      <c r="N25" s="1"/>
      <c r="O25" s="1"/>
      <c r="P25" s="1"/>
      <c r="Q25" s="1"/>
      <c r="R25" s="1"/>
      <c r="AG25" s="1"/>
    </row>
    <row r="26" spans="1:35" ht="20.100000000000001" customHeight="1">
      <c r="A26" s="1"/>
      <c r="B26" s="1"/>
      <c r="C26" s="1"/>
      <c r="D26" s="1"/>
      <c r="E26" s="1"/>
      <c r="K26" s="1"/>
      <c r="L26" s="1"/>
      <c r="M26" s="1"/>
      <c r="N26" s="1"/>
      <c r="AG26" s="1"/>
    </row>
    <row r="27" spans="1:35" ht="15" customHeight="1">
      <c r="A27" s="1"/>
      <c r="B27" s="1"/>
      <c r="C27" s="1"/>
      <c r="D27" s="1"/>
      <c r="M27" t="s">
        <v>5</v>
      </c>
      <c r="AG27" s="1"/>
    </row>
    <row r="28" spans="1:35" ht="15" customHeight="1">
      <c r="A28" s="1"/>
      <c r="B28" s="1"/>
      <c r="C28" s="1"/>
      <c r="M28" t="s">
        <v>17</v>
      </c>
    </row>
    <row r="29" spans="1:35" ht="15" customHeight="1">
      <c r="A29" s="1"/>
      <c r="B29" s="1"/>
      <c r="M29" t="s">
        <v>18</v>
      </c>
    </row>
    <row r="30" spans="1:35" ht="15" customHeight="1">
      <c r="A30" s="1"/>
      <c r="M30" t="s">
        <v>19</v>
      </c>
    </row>
    <row r="31" spans="1:35" ht="15" customHeight="1">
      <c r="M31" t="s">
        <v>309</v>
      </c>
    </row>
    <row r="33" spans="12:33" ht="102" customHeight="1">
      <c r="L33">
        <v>1</v>
      </c>
      <c r="M33" s="1" t="s">
        <v>681</v>
      </c>
      <c r="N33" s="1"/>
      <c r="O33" s="1"/>
      <c r="P33" s="1"/>
      <c r="Q33" s="1"/>
      <c r="R33" s="1"/>
      <c r="S33" s="1"/>
      <c r="T33" s="1"/>
      <c r="U33" s="1"/>
      <c r="V33" s="1"/>
      <c r="W33" s="1"/>
      <c r="X33" s="1"/>
      <c r="Y33" s="1"/>
      <c r="Z33" s="1"/>
      <c r="AA33" s="1"/>
      <c r="AB33" s="1"/>
      <c r="AC33" s="1"/>
      <c r="AD33" s="1"/>
      <c r="AE33" s="1"/>
      <c r="AF33" s="1"/>
      <c r="AG33" s="1"/>
    </row>
    <row r="34" spans="12:33" ht="14.25" customHeight="1"/>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sheetPr codeName="Instruction">
    <tabColor rgb="FFCCCCFF"/>
  </sheetPr>
  <dimension ref="B1:AA113"/>
  <sheetViews>
    <sheetView showGridLines="0" workbookViewId="0"/>
  </sheetViews>
  <sheetFormatPr defaultRowHeight="1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customWidth="1"/>
  </cols>
  <sheetData>
    <row r="1" spans="2:27" ht="3" customHeight="1">
      <c r="AA1" t="s">
        <v>239</v>
      </c>
    </row>
    <row r="2" spans="2:27" ht="16.5" customHeight="1">
      <c r="B2" s="1" t="str">
        <f>"Код отчёта: " &amp; GetCode()</f>
        <v>Код отчёта: FAS.JKH.OPEN.INFO.PRICE.WARM</v>
      </c>
      <c r="C2" s="1"/>
      <c r="D2" s="1"/>
      <c r="E2" s="1"/>
      <c r="F2" s="1"/>
      <c r="G2" s="1"/>
    </row>
    <row r="3" spans="2:27" ht="18" customHeight="1">
      <c r="B3" s="1" t="str">
        <f>"Версия " &amp; GetVersion()</f>
        <v>Версия 1.0.2</v>
      </c>
      <c r="C3" s="1"/>
    </row>
    <row r="4" spans="2:27" ht="3" customHeight="1"/>
    <row r="5" spans="2:27" ht="42.75" customHeight="1">
      <c r="B5" s="1" t="s">
        <v>768</v>
      </c>
      <c r="C5" s="1"/>
      <c r="D5" s="1"/>
      <c r="E5" s="1"/>
      <c r="F5" s="1"/>
      <c r="G5" s="1"/>
      <c r="H5" s="1"/>
      <c r="I5" s="1"/>
      <c r="J5" s="1"/>
      <c r="K5" s="1"/>
      <c r="L5" s="1"/>
      <c r="M5" s="1"/>
      <c r="N5" s="1"/>
      <c r="O5" s="1"/>
      <c r="P5" s="1"/>
      <c r="Q5" s="1"/>
      <c r="R5" s="1"/>
      <c r="S5" s="1"/>
      <c r="T5" s="1"/>
      <c r="U5" s="1"/>
      <c r="V5" s="1"/>
      <c r="W5" s="1"/>
      <c r="X5" s="1"/>
      <c r="Y5" s="1"/>
    </row>
    <row r="6" spans="2:27" ht="9.75" customHeight="1"/>
    <row r="7" spans="2:27" ht="15" hidden="1" customHeight="1">
      <c r="E7" s="1" t="s">
        <v>588</v>
      </c>
      <c r="F7" s="1"/>
      <c r="G7" s="1"/>
      <c r="H7" s="1"/>
      <c r="I7" s="1"/>
      <c r="J7" s="1"/>
      <c r="K7" s="1"/>
      <c r="L7" s="1"/>
      <c r="M7" s="1"/>
      <c r="N7" s="1"/>
      <c r="O7" s="1"/>
      <c r="P7" s="1"/>
      <c r="Q7" s="1"/>
      <c r="R7" s="1"/>
      <c r="S7" s="1"/>
      <c r="T7" s="1"/>
      <c r="U7" s="1"/>
      <c r="V7" s="1"/>
      <c r="W7" s="1"/>
      <c r="X7" s="1"/>
    </row>
    <row r="8" spans="2:27" ht="15" hidden="1" customHeight="1">
      <c r="E8" s="1"/>
      <c r="F8" s="1"/>
      <c r="G8" s="1"/>
      <c r="H8" s="1"/>
      <c r="I8" s="1"/>
      <c r="J8" s="1"/>
      <c r="K8" s="1"/>
      <c r="L8" s="1"/>
      <c r="M8" s="1"/>
      <c r="N8" s="1"/>
      <c r="O8" s="1"/>
      <c r="P8" s="1"/>
      <c r="Q8" s="1"/>
      <c r="R8" s="1"/>
      <c r="S8" s="1"/>
      <c r="T8" s="1"/>
      <c r="U8" s="1"/>
      <c r="V8" s="1"/>
      <c r="W8" s="1"/>
      <c r="X8" s="1"/>
    </row>
    <row r="9" spans="2:27" ht="15" hidden="1" customHeight="1">
      <c r="E9" s="1"/>
      <c r="F9" s="1"/>
      <c r="G9" s="1"/>
      <c r="H9" s="1"/>
      <c r="I9" s="1"/>
      <c r="J9" s="1"/>
      <c r="K9" s="1"/>
      <c r="L9" s="1"/>
      <c r="M9" s="1"/>
      <c r="N9" s="1"/>
      <c r="O9" s="1"/>
      <c r="P9" s="1"/>
      <c r="Q9" s="1"/>
      <c r="R9" s="1"/>
      <c r="S9" s="1"/>
      <c r="T9" s="1"/>
      <c r="U9" s="1"/>
      <c r="V9" s="1"/>
      <c r="W9" s="1"/>
      <c r="X9" s="1"/>
    </row>
    <row r="10" spans="2:27" ht="10.5" hidden="1" customHeight="1">
      <c r="E10" s="1"/>
      <c r="F10" s="1"/>
      <c r="G10" s="1"/>
      <c r="H10" s="1"/>
      <c r="I10" s="1"/>
      <c r="J10" s="1"/>
      <c r="K10" s="1"/>
      <c r="L10" s="1"/>
      <c r="M10" s="1"/>
      <c r="N10" s="1"/>
      <c r="O10" s="1"/>
      <c r="P10" s="1"/>
      <c r="Q10" s="1"/>
      <c r="R10" s="1"/>
      <c r="S10" s="1"/>
      <c r="T10" s="1"/>
      <c r="U10" s="1"/>
      <c r="V10" s="1"/>
      <c r="W10" s="1"/>
      <c r="X10" s="1"/>
    </row>
    <row r="11" spans="2:27" ht="27" hidden="1" customHeight="1">
      <c r="E11" s="1"/>
      <c r="F11" s="1"/>
      <c r="G11" s="1"/>
      <c r="H11" s="1"/>
      <c r="I11" s="1"/>
      <c r="J11" s="1"/>
      <c r="K11" s="1"/>
      <c r="L11" s="1"/>
      <c r="M11" s="1"/>
      <c r="N11" s="1"/>
      <c r="O11" s="1"/>
      <c r="P11" s="1"/>
      <c r="Q11" s="1"/>
      <c r="R11" s="1"/>
      <c r="S11" s="1"/>
      <c r="T11" s="1"/>
      <c r="U11" s="1"/>
      <c r="V11" s="1"/>
      <c r="W11" s="1"/>
      <c r="X11" s="1"/>
    </row>
    <row r="12" spans="2:27" ht="12" hidden="1" customHeight="1">
      <c r="E12" s="1"/>
      <c r="F12" s="1"/>
      <c r="G12" s="1"/>
      <c r="H12" s="1"/>
      <c r="I12" s="1"/>
      <c r="J12" s="1"/>
      <c r="K12" s="1"/>
      <c r="L12" s="1"/>
      <c r="M12" s="1"/>
      <c r="N12" s="1"/>
      <c r="O12" s="1"/>
      <c r="P12" s="1"/>
      <c r="Q12" s="1"/>
      <c r="R12" s="1"/>
      <c r="S12" s="1"/>
      <c r="T12" s="1"/>
      <c r="U12" s="1"/>
      <c r="V12" s="1"/>
      <c r="W12" s="1"/>
      <c r="X12" s="1"/>
    </row>
    <row r="13" spans="2:27" ht="38.25" hidden="1" customHeight="1">
      <c r="E13" s="1"/>
      <c r="F13" s="1"/>
      <c r="G13" s="1"/>
      <c r="H13" s="1"/>
      <c r="I13" s="1"/>
      <c r="J13" s="1"/>
      <c r="K13" s="1"/>
      <c r="L13" s="1"/>
      <c r="M13" s="1"/>
      <c r="N13" s="1"/>
      <c r="O13" s="1"/>
      <c r="P13" s="1"/>
      <c r="Q13" s="1"/>
      <c r="R13" s="1"/>
      <c r="S13" s="1"/>
      <c r="T13" s="1"/>
      <c r="U13" s="1"/>
      <c r="V13" s="1"/>
      <c r="W13" s="1"/>
      <c r="X13" s="1"/>
    </row>
    <row r="14" spans="2:27" ht="15" hidden="1" customHeight="1">
      <c r="E14" s="1"/>
      <c r="F14" s="1"/>
      <c r="G14" s="1"/>
      <c r="H14" s="1"/>
      <c r="I14" s="1"/>
      <c r="J14" s="1"/>
      <c r="K14" s="1"/>
      <c r="L14" s="1"/>
      <c r="M14" s="1"/>
      <c r="N14" s="1"/>
      <c r="O14" s="1"/>
      <c r="P14" s="1"/>
      <c r="Q14" s="1"/>
      <c r="R14" s="1"/>
      <c r="S14" s="1"/>
      <c r="T14" s="1"/>
      <c r="U14" s="1"/>
      <c r="V14" s="1"/>
      <c r="W14" s="1"/>
      <c r="X14" s="1"/>
    </row>
    <row r="15" spans="2:27" hidden="1">
      <c r="E15" s="1"/>
      <c r="F15" s="1"/>
      <c r="G15" s="1"/>
      <c r="H15" s="1"/>
      <c r="I15" s="1"/>
      <c r="J15" s="1"/>
      <c r="K15" s="1"/>
      <c r="L15" s="1"/>
      <c r="M15" s="1"/>
      <c r="N15" s="1"/>
      <c r="O15" s="1"/>
      <c r="P15" s="1"/>
      <c r="Q15" s="1"/>
      <c r="R15" s="1"/>
      <c r="S15" s="1"/>
      <c r="T15" s="1"/>
      <c r="U15" s="1"/>
      <c r="V15" s="1"/>
      <c r="W15" s="1"/>
      <c r="X15" s="1"/>
    </row>
    <row r="16" spans="2:27" hidden="1">
      <c r="E16" s="1"/>
      <c r="F16" s="1"/>
      <c r="G16" s="1"/>
      <c r="H16" s="1"/>
      <c r="I16" s="1"/>
      <c r="J16" s="1"/>
      <c r="K16" s="1"/>
      <c r="L16" s="1"/>
      <c r="M16" s="1"/>
      <c r="N16" s="1"/>
      <c r="O16" s="1"/>
      <c r="P16" s="1"/>
      <c r="Q16" s="1"/>
      <c r="R16" s="1"/>
      <c r="S16" s="1"/>
      <c r="T16" s="1"/>
      <c r="U16" s="1"/>
      <c r="V16" s="1"/>
      <c r="W16" s="1"/>
      <c r="X16" s="1"/>
    </row>
    <row r="17" spans="5:24" ht="15" hidden="1" customHeight="1">
      <c r="E17" s="1"/>
      <c r="F17" s="1"/>
      <c r="G17" s="1"/>
      <c r="H17" s="1"/>
      <c r="I17" s="1"/>
      <c r="J17" s="1"/>
      <c r="K17" s="1"/>
      <c r="L17" s="1"/>
      <c r="M17" s="1"/>
      <c r="N17" s="1"/>
      <c r="O17" s="1"/>
      <c r="P17" s="1"/>
      <c r="Q17" s="1"/>
      <c r="R17" s="1"/>
      <c r="S17" s="1"/>
      <c r="T17" s="1"/>
      <c r="U17" s="1"/>
      <c r="V17" s="1"/>
      <c r="W17" s="1"/>
      <c r="X17" s="1"/>
    </row>
    <row r="18" spans="5:24" hidden="1">
      <c r="E18" s="1"/>
      <c r="F18" s="1"/>
      <c r="G18" s="1"/>
      <c r="H18" s="1"/>
      <c r="I18" s="1"/>
      <c r="J18" s="1"/>
      <c r="K18" s="1"/>
      <c r="L18" s="1"/>
      <c r="M18" s="1"/>
      <c r="N18" s="1"/>
      <c r="O18" s="1"/>
      <c r="P18" s="1"/>
      <c r="Q18" s="1"/>
      <c r="R18" s="1"/>
      <c r="S18" s="1"/>
      <c r="T18" s="1"/>
      <c r="U18" s="1"/>
      <c r="V18" s="1"/>
      <c r="W18" s="1"/>
      <c r="X18" s="1"/>
    </row>
    <row r="19" spans="5:24" ht="59.25" hidden="1" customHeight="1">
      <c r="E19" s="1"/>
      <c r="F19" s="1"/>
      <c r="G19" s="1"/>
      <c r="H19" s="1"/>
      <c r="I19" s="1"/>
      <c r="J19" s="1"/>
      <c r="K19" s="1"/>
      <c r="L19" s="1"/>
      <c r="M19" s="1"/>
      <c r="N19" s="1"/>
      <c r="O19" s="1"/>
      <c r="P19" s="1"/>
      <c r="Q19" s="1"/>
      <c r="R19" s="1"/>
      <c r="S19" s="1"/>
      <c r="T19" s="1"/>
      <c r="U19" s="1"/>
      <c r="V19" s="1"/>
      <c r="W19" s="1"/>
      <c r="X19" s="1"/>
    </row>
    <row r="20" spans="5:24" hidden="1"/>
    <row r="21" spans="5:24" ht="14.25" hidden="1" customHeight="1">
      <c r="E21" t="s">
        <v>237</v>
      </c>
      <c r="F21" s="1" t="s">
        <v>254</v>
      </c>
      <c r="G21" s="1"/>
      <c r="H21" s="1"/>
      <c r="I21" s="1"/>
      <c r="J21" s="1"/>
      <c r="K21" s="1"/>
      <c r="L21" s="1"/>
      <c r="M21" s="1"/>
      <c r="O21" t="s">
        <v>237</v>
      </c>
      <c r="P21" s="1" t="s">
        <v>238</v>
      </c>
      <c r="Q21" s="1"/>
      <c r="R21" s="1"/>
      <c r="S21" s="1"/>
      <c r="T21" s="1"/>
      <c r="U21" s="1"/>
      <c r="V21" s="1"/>
      <c r="W21" s="1"/>
      <c r="X21" s="1"/>
    </row>
    <row r="22" spans="5:24" ht="14.25" hidden="1" customHeight="1">
      <c r="E22" t="s">
        <v>237</v>
      </c>
      <c r="F22" s="1" t="s">
        <v>240</v>
      </c>
      <c r="G22" s="1"/>
      <c r="H22" s="1"/>
      <c r="I22" s="1"/>
      <c r="J22" s="1"/>
      <c r="K22" s="1"/>
      <c r="L22" s="1"/>
      <c r="M22" s="1"/>
      <c r="O22" t="s">
        <v>237</v>
      </c>
      <c r="P22" s="1" t="s">
        <v>586</v>
      </c>
      <c r="Q22" s="1"/>
      <c r="R22" s="1"/>
      <c r="S22" s="1"/>
      <c r="T22" s="1"/>
      <c r="U22" s="1"/>
      <c r="V22" s="1"/>
      <c r="W22" s="1"/>
      <c r="X22" s="1"/>
    </row>
    <row r="23" spans="5:24" ht="27" hidden="1" customHeight="1">
      <c r="P23" s="1"/>
      <c r="Q23" s="1"/>
      <c r="R23" s="1"/>
      <c r="S23" s="1"/>
      <c r="T23" s="1"/>
      <c r="U23" s="1"/>
      <c r="V23" s="1"/>
      <c r="W23" s="1"/>
    </row>
    <row r="24" spans="5:24" ht="10.5" hidden="1" customHeight="1"/>
    <row r="25" spans="5:24" ht="27" hidden="1" customHeight="1"/>
    <row r="26" spans="5:24" ht="12" hidden="1" customHeight="1"/>
    <row r="27" spans="5:24" ht="38.25" hidden="1" customHeight="1"/>
    <row r="28" spans="5:24" hidden="1"/>
    <row r="29" spans="5:24" hidden="1"/>
    <row r="30" spans="5:24" hidden="1"/>
    <row r="31" spans="5:24" hidden="1"/>
    <row r="32" spans="5:24" hidden="1"/>
    <row r="33" spans="5:24" ht="18.75" hidden="1" customHeight="1"/>
    <row r="34" spans="5:24" hidden="1"/>
    <row r="35" spans="5:24" ht="24" hidden="1" customHeight="1">
      <c r="E35" s="1" t="s">
        <v>394</v>
      </c>
      <c r="F35" s="1"/>
      <c r="G35" s="1"/>
      <c r="H35" s="1"/>
      <c r="I35" s="1"/>
      <c r="J35" s="1"/>
      <c r="K35" s="1"/>
      <c r="L35" s="1"/>
      <c r="M35" s="1"/>
      <c r="N35" s="1"/>
      <c r="O35" s="1"/>
      <c r="P35" s="1"/>
      <c r="Q35" s="1"/>
      <c r="R35" s="1"/>
      <c r="S35" s="1"/>
      <c r="T35" s="1"/>
      <c r="U35" s="1"/>
      <c r="V35" s="1"/>
      <c r="W35" s="1"/>
      <c r="X35" s="1"/>
    </row>
    <row r="36" spans="5:24" ht="38.25" hidden="1" customHeight="1">
      <c r="E36" s="1"/>
      <c r="F36" s="1"/>
      <c r="G36" s="1"/>
      <c r="H36" s="1"/>
      <c r="I36" s="1"/>
      <c r="J36" s="1"/>
      <c r="K36" s="1"/>
      <c r="L36" s="1"/>
      <c r="M36" s="1"/>
      <c r="N36" s="1"/>
      <c r="O36" s="1"/>
      <c r="P36" s="1"/>
      <c r="Q36" s="1"/>
      <c r="R36" s="1"/>
      <c r="S36" s="1"/>
      <c r="T36" s="1"/>
      <c r="U36" s="1"/>
      <c r="V36" s="1"/>
      <c r="W36" s="1"/>
      <c r="X36" s="1"/>
    </row>
    <row r="37" spans="5:24" ht="9.75" hidden="1" customHeight="1">
      <c r="E37" s="1"/>
      <c r="F37" s="1"/>
      <c r="G37" s="1"/>
      <c r="H37" s="1"/>
      <c r="I37" s="1"/>
      <c r="J37" s="1"/>
      <c r="K37" s="1"/>
      <c r="L37" s="1"/>
      <c r="M37" s="1"/>
      <c r="N37" s="1"/>
      <c r="O37" s="1"/>
      <c r="P37" s="1"/>
      <c r="Q37" s="1"/>
      <c r="R37" s="1"/>
      <c r="S37" s="1"/>
      <c r="T37" s="1"/>
      <c r="U37" s="1"/>
      <c r="V37" s="1"/>
      <c r="W37" s="1"/>
      <c r="X37" s="1"/>
    </row>
    <row r="38" spans="5:24" ht="51" hidden="1" customHeight="1">
      <c r="E38" s="1"/>
      <c r="F38" s="1"/>
      <c r="G38" s="1"/>
      <c r="H38" s="1"/>
      <c r="I38" s="1"/>
      <c r="J38" s="1"/>
      <c r="K38" s="1"/>
      <c r="L38" s="1"/>
      <c r="M38" s="1"/>
      <c r="N38" s="1"/>
      <c r="O38" s="1"/>
      <c r="P38" s="1"/>
      <c r="Q38" s="1"/>
      <c r="R38" s="1"/>
      <c r="S38" s="1"/>
      <c r="T38" s="1"/>
      <c r="U38" s="1"/>
      <c r="V38" s="1"/>
      <c r="W38" s="1"/>
      <c r="X38" s="1"/>
    </row>
    <row r="39" spans="5:24" ht="15" hidden="1" customHeight="1">
      <c r="E39" s="1"/>
      <c r="F39" s="1"/>
      <c r="G39" s="1"/>
      <c r="H39" s="1"/>
      <c r="I39" s="1"/>
      <c r="J39" s="1"/>
      <c r="K39" s="1"/>
      <c r="L39" s="1"/>
      <c r="M39" s="1"/>
      <c r="N39" s="1"/>
      <c r="O39" s="1"/>
      <c r="P39" s="1"/>
      <c r="Q39" s="1"/>
      <c r="R39" s="1"/>
      <c r="S39" s="1"/>
      <c r="T39" s="1"/>
      <c r="U39" s="1"/>
      <c r="V39" s="1"/>
      <c r="W39" s="1"/>
      <c r="X39" s="1"/>
    </row>
    <row r="40" spans="5:24" ht="12" hidden="1" customHeight="1">
      <c r="E40" s="1"/>
      <c r="F40" s="1"/>
      <c r="G40" s="1"/>
      <c r="H40" s="1"/>
      <c r="I40" s="1"/>
      <c r="J40" s="1"/>
      <c r="K40" s="1"/>
      <c r="L40" s="1"/>
      <c r="M40" s="1"/>
      <c r="N40" s="1"/>
      <c r="O40" s="1"/>
      <c r="P40" s="1"/>
      <c r="Q40" s="1"/>
      <c r="R40" s="1"/>
      <c r="S40" s="1"/>
      <c r="T40" s="1"/>
      <c r="U40" s="1"/>
      <c r="V40" s="1"/>
      <c r="W40" s="1"/>
      <c r="X40" s="1"/>
    </row>
    <row r="41" spans="5:24" ht="38.25" hidden="1" customHeight="1">
      <c r="E41" s="1"/>
      <c r="F41" s="1"/>
      <c r="G41" s="1"/>
      <c r="H41" s="1"/>
      <c r="I41" s="1"/>
      <c r="J41" s="1"/>
      <c r="K41" s="1"/>
      <c r="L41" s="1"/>
      <c r="M41" s="1"/>
      <c r="N41" s="1"/>
      <c r="O41" s="1"/>
      <c r="P41" s="1"/>
      <c r="Q41" s="1"/>
      <c r="R41" s="1"/>
      <c r="S41" s="1"/>
      <c r="T41" s="1"/>
      <c r="U41" s="1"/>
      <c r="V41" s="1"/>
      <c r="W41" s="1"/>
      <c r="X41" s="1"/>
    </row>
    <row r="42" spans="5:24" hidden="1">
      <c r="E42" s="1"/>
      <c r="F42" s="1"/>
      <c r="G42" s="1"/>
      <c r="H42" s="1"/>
      <c r="I42" s="1"/>
      <c r="J42" s="1"/>
      <c r="K42" s="1"/>
      <c r="L42" s="1"/>
      <c r="M42" s="1"/>
      <c r="N42" s="1"/>
      <c r="O42" s="1"/>
      <c r="P42" s="1"/>
      <c r="Q42" s="1"/>
      <c r="R42" s="1"/>
      <c r="S42" s="1"/>
      <c r="T42" s="1"/>
      <c r="U42" s="1"/>
      <c r="V42" s="1"/>
      <c r="W42" s="1"/>
      <c r="X42" s="1"/>
    </row>
    <row r="43" spans="5:24" hidden="1">
      <c r="E43" s="1"/>
      <c r="F43" s="1"/>
      <c r="G43" s="1"/>
      <c r="H43" s="1"/>
      <c r="I43" s="1"/>
      <c r="J43" s="1"/>
      <c r="K43" s="1"/>
      <c r="L43" s="1"/>
      <c r="M43" s="1"/>
      <c r="N43" s="1"/>
      <c r="O43" s="1"/>
      <c r="P43" s="1"/>
      <c r="Q43" s="1"/>
      <c r="R43" s="1"/>
      <c r="S43" s="1"/>
      <c r="T43" s="1"/>
      <c r="U43" s="1"/>
      <c r="V43" s="1"/>
      <c r="W43" s="1"/>
      <c r="X43" s="1"/>
    </row>
    <row r="44" spans="5:24" ht="33.75" hidden="1" customHeight="1">
      <c r="E44" s="1"/>
      <c r="F44" s="1"/>
      <c r="G44" s="1"/>
      <c r="H44" s="1"/>
      <c r="I44" s="1"/>
      <c r="J44" s="1"/>
      <c r="K44" s="1"/>
      <c r="L44" s="1"/>
      <c r="M44" s="1"/>
      <c r="N44" s="1"/>
      <c r="O44" s="1"/>
      <c r="P44" s="1"/>
      <c r="Q44" s="1"/>
      <c r="R44" s="1"/>
      <c r="S44" s="1"/>
      <c r="T44" s="1"/>
      <c r="U44" s="1"/>
      <c r="V44" s="1"/>
      <c r="W44" s="1"/>
      <c r="X44" s="1"/>
    </row>
    <row r="45" spans="5:24" hidden="1">
      <c r="E45" s="1"/>
      <c r="F45" s="1"/>
      <c r="G45" s="1"/>
      <c r="H45" s="1"/>
      <c r="I45" s="1"/>
      <c r="J45" s="1"/>
      <c r="K45" s="1"/>
      <c r="L45" s="1"/>
      <c r="M45" s="1"/>
      <c r="N45" s="1"/>
      <c r="O45" s="1"/>
      <c r="P45" s="1"/>
      <c r="Q45" s="1"/>
      <c r="R45" s="1"/>
      <c r="S45" s="1"/>
      <c r="T45" s="1"/>
      <c r="U45" s="1"/>
      <c r="V45" s="1"/>
      <c r="W45" s="1"/>
      <c r="X45" s="1"/>
    </row>
    <row r="46" spans="5:24" ht="24" hidden="1" customHeight="1">
      <c r="E46" s="1" t="s">
        <v>236</v>
      </c>
      <c r="F46" s="1"/>
      <c r="G46" s="1"/>
      <c r="H46" s="1"/>
      <c r="I46" s="1"/>
      <c r="J46" s="1"/>
      <c r="K46" s="1"/>
      <c r="L46" s="1"/>
      <c r="M46" s="1"/>
      <c r="N46" s="1"/>
      <c r="O46" s="1"/>
      <c r="P46" s="1"/>
      <c r="Q46" s="1"/>
      <c r="R46" s="1"/>
      <c r="S46" s="1"/>
      <c r="T46" s="1"/>
      <c r="U46" s="1"/>
      <c r="V46" s="1"/>
      <c r="W46" s="1"/>
      <c r="X46" s="1"/>
    </row>
    <row r="47" spans="5:24" ht="37.5" hidden="1" customHeight="1">
      <c r="E47" s="1"/>
      <c r="F47" s="1"/>
      <c r="G47" s="1"/>
      <c r="H47" s="1"/>
      <c r="I47" s="1"/>
      <c r="J47" s="1"/>
      <c r="K47" s="1"/>
      <c r="L47" s="1"/>
      <c r="M47" s="1"/>
      <c r="N47" s="1"/>
      <c r="O47" s="1"/>
      <c r="P47" s="1"/>
      <c r="Q47" s="1"/>
      <c r="R47" s="1"/>
      <c r="S47" s="1"/>
      <c r="T47" s="1"/>
      <c r="U47" s="1"/>
      <c r="V47" s="1"/>
      <c r="W47" s="1"/>
      <c r="X47" s="1"/>
    </row>
    <row r="48" spans="5:24" ht="24" hidden="1" customHeight="1">
      <c r="E48" s="1"/>
      <c r="F48" s="1"/>
      <c r="G48" s="1"/>
      <c r="H48" s="1"/>
      <c r="I48" s="1"/>
      <c r="J48" s="1"/>
      <c r="K48" s="1"/>
      <c r="L48" s="1"/>
      <c r="M48" s="1"/>
      <c r="N48" s="1"/>
      <c r="O48" s="1"/>
      <c r="P48" s="1"/>
      <c r="Q48" s="1"/>
      <c r="R48" s="1"/>
      <c r="S48" s="1"/>
      <c r="T48" s="1"/>
      <c r="U48" s="1"/>
      <c r="V48" s="1"/>
      <c r="W48" s="1"/>
      <c r="X48" s="1"/>
    </row>
    <row r="49" spans="5:24" ht="51" hidden="1" customHeight="1">
      <c r="E49" s="1"/>
      <c r="F49" s="1"/>
      <c r="G49" s="1"/>
      <c r="H49" s="1"/>
      <c r="I49" s="1"/>
      <c r="J49" s="1"/>
      <c r="K49" s="1"/>
      <c r="L49" s="1"/>
      <c r="M49" s="1"/>
      <c r="N49" s="1"/>
      <c r="O49" s="1"/>
      <c r="P49" s="1"/>
      <c r="Q49" s="1"/>
      <c r="R49" s="1"/>
      <c r="S49" s="1"/>
      <c r="T49" s="1"/>
      <c r="U49" s="1"/>
      <c r="V49" s="1"/>
      <c r="W49" s="1"/>
      <c r="X49" s="1"/>
    </row>
    <row r="50" spans="5:24" hidden="1">
      <c r="E50" s="1"/>
      <c r="F50" s="1"/>
      <c r="G50" s="1"/>
      <c r="H50" s="1"/>
      <c r="I50" s="1"/>
      <c r="J50" s="1"/>
      <c r="K50" s="1"/>
      <c r="L50" s="1"/>
      <c r="M50" s="1"/>
      <c r="N50" s="1"/>
      <c r="O50" s="1"/>
      <c r="P50" s="1"/>
      <c r="Q50" s="1"/>
      <c r="R50" s="1"/>
      <c r="S50" s="1"/>
      <c r="T50" s="1"/>
      <c r="U50" s="1"/>
      <c r="V50" s="1"/>
      <c r="W50" s="1"/>
      <c r="X50" s="1"/>
    </row>
    <row r="51" spans="5:24" hidden="1">
      <c r="E51" s="1"/>
      <c r="F51" s="1"/>
      <c r="G51" s="1"/>
      <c r="H51" s="1"/>
      <c r="I51" s="1"/>
      <c r="J51" s="1"/>
      <c r="K51" s="1"/>
      <c r="L51" s="1"/>
      <c r="M51" s="1"/>
      <c r="N51" s="1"/>
      <c r="O51" s="1"/>
      <c r="P51" s="1"/>
      <c r="Q51" s="1"/>
      <c r="R51" s="1"/>
      <c r="S51" s="1"/>
      <c r="T51" s="1"/>
      <c r="U51" s="1"/>
      <c r="V51" s="1"/>
      <c r="W51" s="1"/>
      <c r="X51" s="1"/>
    </row>
    <row r="52" spans="5:24" hidden="1">
      <c r="E52" s="1"/>
      <c r="F52" s="1"/>
      <c r="G52" s="1"/>
      <c r="H52" s="1"/>
      <c r="I52" s="1"/>
      <c r="J52" s="1"/>
      <c r="K52" s="1"/>
      <c r="L52" s="1"/>
      <c r="M52" s="1"/>
      <c r="N52" s="1"/>
      <c r="O52" s="1"/>
      <c r="P52" s="1"/>
      <c r="Q52" s="1"/>
      <c r="R52" s="1"/>
      <c r="S52" s="1"/>
      <c r="T52" s="1"/>
      <c r="U52" s="1"/>
      <c r="V52" s="1"/>
      <c r="W52" s="1"/>
      <c r="X52" s="1"/>
    </row>
    <row r="53" spans="5:24" hidden="1">
      <c r="E53" s="1"/>
      <c r="F53" s="1"/>
      <c r="G53" s="1"/>
      <c r="H53" s="1"/>
      <c r="I53" s="1"/>
      <c r="J53" s="1"/>
      <c r="K53" s="1"/>
      <c r="L53" s="1"/>
      <c r="M53" s="1"/>
      <c r="N53" s="1"/>
      <c r="O53" s="1"/>
      <c r="P53" s="1"/>
      <c r="Q53" s="1"/>
      <c r="R53" s="1"/>
      <c r="S53" s="1"/>
      <c r="T53" s="1"/>
      <c r="U53" s="1"/>
      <c r="V53" s="1"/>
      <c r="W53" s="1"/>
      <c r="X53" s="1"/>
    </row>
    <row r="54" spans="5:24" hidden="1">
      <c r="E54" s="1"/>
      <c r="F54" s="1"/>
      <c r="G54" s="1"/>
      <c r="H54" s="1"/>
      <c r="I54" s="1"/>
      <c r="J54" s="1"/>
      <c r="K54" s="1"/>
      <c r="L54" s="1"/>
      <c r="M54" s="1"/>
      <c r="N54" s="1"/>
      <c r="O54" s="1"/>
      <c r="P54" s="1"/>
      <c r="Q54" s="1"/>
      <c r="R54" s="1"/>
      <c r="S54" s="1"/>
      <c r="T54" s="1"/>
      <c r="U54" s="1"/>
      <c r="V54" s="1"/>
      <c r="W54" s="1"/>
      <c r="X54" s="1"/>
    </row>
    <row r="55" spans="5:24" hidden="1">
      <c r="E55" s="1"/>
      <c r="F55" s="1"/>
      <c r="G55" s="1"/>
      <c r="H55" s="1"/>
      <c r="I55" s="1"/>
      <c r="J55" s="1"/>
      <c r="K55" s="1"/>
      <c r="L55" s="1"/>
      <c r="M55" s="1"/>
      <c r="N55" s="1"/>
      <c r="O55" s="1"/>
      <c r="P55" s="1"/>
      <c r="Q55" s="1"/>
      <c r="R55" s="1"/>
      <c r="S55" s="1"/>
      <c r="T55" s="1"/>
      <c r="U55" s="1"/>
      <c r="V55" s="1"/>
      <c r="W55" s="1"/>
      <c r="X55" s="1"/>
    </row>
    <row r="56" spans="5:24" ht="25.5" hidden="1" customHeight="1">
      <c r="E56" s="1"/>
      <c r="F56" s="1"/>
      <c r="G56" s="1"/>
      <c r="H56" s="1"/>
      <c r="I56" s="1"/>
      <c r="J56" s="1"/>
      <c r="K56" s="1"/>
      <c r="L56" s="1"/>
      <c r="M56" s="1"/>
      <c r="N56" s="1"/>
      <c r="O56" s="1"/>
      <c r="P56" s="1"/>
      <c r="Q56" s="1"/>
      <c r="R56" s="1"/>
      <c r="S56" s="1"/>
      <c r="T56" s="1"/>
      <c r="U56" s="1"/>
      <c r="V56" s="1"/>
      <c r="W56" s="1"/>
      <c r="X56" s="1"/>
    </row>
    <row r="57" spans="5:24" hidden="1">
      <c r="E57" s="1"/>
      <c r="F57" s="1"/>
      <c r="G57" s="1"/>
      <c r="H57" s="1"/>
      <c r="I57" s="1"/>
      <c r="J57" s="1"/>
      <c r="K57" s="1"/>
      <c r="L57" s="1"/>
      <c r="M57" s="1"/>
      <c r="N57" s="1"/>
      <c r="O57" s="1"/>
      <c r="P57" s="1"/>
      <c r="Q57" s="1"/>
      <c r="R57" s="1"/>
      <c r="S57" s="1"/>
      <c r="T57" s="1"/>
      <c r="U57" s="1"/>
      <c r="V57" s="1"/>
      <c r="W57" s="1"/>
      <c r="X57" s="1"/>
    </row>
    <row r="58" spans="5:24" ht="15" hidden="1" customHeight="1">
      <c r="E58" s="1" t="s">
        <v>395</v>
      </c>
      <c r="F58" s="1"/>
      <c r="G58" s="1"/>
      <c r="H58" s="1"/>
      <c r="I58" s="1"/>
      <c r="J58" s="1"/>
      <c r="K58" s="1"/>
      <c r="L58" s="1"/>
      <c r="M58" s="1"/>
      <c r="N58" s="1"/>
      <c r="O58" s="1"/>
      <c r="P58" s="1"/>
      <c r="Q58" s="1"/>
      <c r="R58" s="1"/>
      <c r="S58" s="1"/>
      <c r="T58" s="1"/>
      <c r="U58" s="1"/>
    </row>
    <row r="59" spans="5:24" ht="15" hidden="1" customHeight="1">
      <c r="E59" s="1"/>
      <c r="F59" s="1"/>
      <c r="G59" s="1"/>
      <c r="H59" s="1"/>
      <c r="I59" s="1"/>
      <c r="J59" s="1"/>
      <c r="K59" s="1"/>
      <c r="L59" s="1"/>
      <c r="M59" s="1"/>
      <c r="N59" s="1"/>
      <c r="O59" s="1"/>
      <c r="P59" s="1"/>
      <c r="Q59" s="1"/>
      <c r="R59" s="1"/>
      <c r="S59" s="1"/>
      <c r="T59" s="1"/>
      <c r="U59" s="1"/>
      <c r="V59" s="1"/>
      <c r="W59" s="1"/>
      <c r="X59" s="1"/>
    </row>
    <row r="60" spans="5:24" ht="15" hidden="1" customHeight="1">
      <c r="E60" s="1"/>
      <c r="F60" s="1"/>
      <c r="G60" s="1"/>
      <c r="H60" s="1"/>
      <c r="I60" s="1"/>
      <c r="J60" s="1"/>
      <c r="K60" s="1"/>
      <c r="L60" s="1"/>
      <c r="M60" s="1"/>
      <c r="N60" s="1"/>
      <c r="O60" s="1"/>
      <c r="P60" s="1"/>
      <c r="Q60" s="1"/>
      <c r="R60" s="1"/>
      <c r="S60" s="1"/>
      <c r="T60" s="1"/>
      <c r="U60" s="1"/>
      <c r="V60" s="1"/>
      <c r="W60" s="1"/>
      <c r="X60" s="1"/>
    </row>
    <row r="61" spans="5:24" hidden="1">
      <c r="H61" s="1"/>
      <c r="I61" s="1"/>
      <c r="J61" s="1"/>
      <c r="K61" s="1"/>
      <c r="L61" s="1"/>
      <c r="M61" s="1"/>
      <c r="N61" s="1"/>
      <c r="O61" s="1"/>
      <c r="P61" s="1"/>
      <c r="Q61" s="1"/>
      <c r="R61" s="1"/>
      <c r="S61" s="1"/>
      <c r="T61" s="1"/>
      <c r="U61" s="1"/>
      <c r="V61" s="1"/>
      <c r="W61" s="1"/>
      <c r="X61" s="1"/>
    </row>
    <row r="62" spans="5:24" ht="27.75" hidden="1" customHeight="1"/>
    <row r="63" spans="5:24" hidden="1"/>
    <row r="64" spans="5:24" hidden="1"/>
    <row r="65" spans="5:20" hidden="1"/>
    <row r="66" spans="5:20" hidden="1"/>
    <row r="67" spans="5:20" hidden="1"/>
    <row r="68" spans="5:20" ht="89.25" hidden="1" customHeight="1"/>
    <row r="69" spans="5:20" hidden="1"/>
    <row r="70" spans="5:20" hidden="1">
      <c r="E70" s="1" t="s">
        <v>396</v>
      </c>
      <c r="F70" s="1"/>
      <c r="G70" s="1"/>
      <c r="H70" s="1"/>
      <c r="I70" s="1"/>
      <c r="J70" s="1"/>
      <c r="K70" s="1"/>
      <c r="L70" s="1"/>
      <c r="M70" s="1"/>
      <c r="N70" s="1"/>
      <c r="O70" s="1"/>
      <c r="P70" s="1"/>
      <c r="Q70" s="1"/>
      <c r="R70" s="1"/>
      <c r="S70" s="1"/>
      <c r="T70" s="1"/>
    </row>
    <row r="71" spans="5:20" hidden="1">
      <c r="E71" s="1" t="s">
        <v>585</v>
      </c>
      <c r="F71" s="1"/>
      <c r="G71" s="1"/>
      <c r="H71" s="1"/>
      <c r="I71" s="1"/>
      <c r="J71" s="1"/>
      <c r="K71" s="1"/>
      <c r="L71" s="1"/>
      <c r="M71" s="1"/>
      <c r="N71" s="1"/>
      <c r="O71" s="1"/>
      <c r="P71" s="1"/>
      <c r="Q71" s="1"/>
      <c r="R71" s="1"/>
      <c r="S71" s="1"/>
      <c r="T71" s="1"/>
    </row>
    <row r="72" spans="5:20" ht="40.5" hidden="1" customHeight="1"/>
    <row r="73" spans="5:20" ht="63" hidden="1" customHeight="1"/>
    <row r="74" spans="5:20" ht="30" hidden="1" customHeight="1"/>
    <row r="75" spans="5:20" ht="30" hidden="1" customHeight="1"/>
    <row r="76" spans="5:20" hidden="1"/>
    <row r="77" spans="5:20" hidden="1"/>
    <row r="78" spans="5:20" ht="8.25" hidden="1" customHeight="1"/>
    <row r="79" spans="5:20" ht="21" hidden="1" customHeight="1"/>
    <row r="80" spans="5:20" ht="14.25" hidden="1" customHeight="1"/>
    <row r="81" spans="5:24" hidden="1">
      <c r="E81" s="1" t="s">
        <v>395</v>
      </c>
      <c r="F81" s="1"/>
      <c r="G81" s="1"/>
      <c r="H81" s="1"/>
      <c r="I81" s="1"/>
      <c r="J81" s="1"/>
      <c r="K81" s="1"/>
      <c r="L81" s="1"/>
      <c r="M81" s="1"/>
      <c r="N81" s="1"/>
      <c r="O81" s="1"/>
      <c r="P81" s="1"/>
      <c r="Q81" s="1"/>
      <c r="R81" s="1"/>
      <c r="S81" s="1"/>
      <c r="T81" s="1"/>
      <c r="U81" s="1"/>
    </row>
    <row r="82" spans="5:24" ht="15" hidden="1" customHeight="1">
      <c r="E82" s="1"/>
      <c r="F82" s="1"/>
      <c r="G82" s="1"/>
      <c r="H82" s="1"/>
      <c r="I82" s="1"/>
      <c r="J82" s="1"/>
      <c r="K82" s="1"/>
      <c r="L82" s="1"/>
      <c r="M82" s="1"/>
      <c r="N82" s="1"/>
      <c r="O82" s="1"/>
      <c r="P82" s="1"/>
      <c r="Q82" s="1"/>
      <c r="R82" s="1"/>
      <c r="S82" s="1"/>
      <c r="T82" s="1"/>
      <c r="U82" s="1"/>
      <c r="V82" s="1"/>
      <c r="W82" s="1"/>
      <c r="X82" s="1"/>
    </row>
    <row r="83" spans="5:24" ht="15" hidden="1" customHeight="1"/>
    <row r="84" spans="5:24" ht="15" hidden="1" customHeight="1">
      <c r="H84" s="1"/>
      <c r="I84" s="1"/>
      <c r="J84" s="1"/>
      <c r="K84" s="1"/>
      <c r="L84" s="1"/>
      <c r="M84" s="1"/>
      <c r="N84" s="1"/>
      <c r="O84" s="1"/>
      <c r="P84" s="1"/>
      <c r="Q84" s="1"/>
      <c r="R84" s="1"/>
      <c r="S84" s="1"/>
      <c r="T84" s="1"/>
      <c r="U84" s="1"/>
      <c r="V84" s="1"/>
      <c r="W84" s="1"/>
      <c r="X84" s="1"/>
    </row>
    <row r="85" spans="5:24" hidden="1"/>
    <row r="86" spans="5:24" hidden="1"/>
    <row r="87" spans="5:24" hidden="1"/>
    <row r="88" spans="5:24" hidden="1"/>
    <row r="89" spans="5:24" hidden="1"/>
    <row r="90" spans="5:24" hidden="1"/>
    <row r="91" spans="5:24" hidden="1"/>
    <row r="92" spans="5:24" hidden="1"/>
    <row r="93" spans="5:24" hidden="1"/>
    <row r="94" spans="5:24" hidden="1"/>
    <row r="95" spans="5:24" hidden="1"/>
    <row r="96" spans="5:24" ht="27" hidden="1" customHeight="1"/>
    <row r="97" spans="5:27" hidden="1"/>
    <row r="98" spans="5:27" ht="25.5" customHeight="1">
      <c r="E98" s="1" t="s">
        <v>235</v>
      </c>
      <c r="F98" s="1"/>
      <c r="G98" s="1"/>
      <c r="H98" s="1"/>
      <c r="I98" s="1"/>
      <c r="J98" s="1"/>
      <c r="K98" s="1"/>
      <c r="L98" s="1"/>
      <c r="M98" s="1"/>
      <c r="N98" s="1"/>
      <c r="O98" s="1"/>
      <c r="P98" s="1"/>
      <c r="Q98" s="1"/>
      <c r="R98" s="1"/>
      <c r="S98" s="1"/>
      <c r="T98" s="1"/>
      <c r="U98" s="1"/>
      <c r="V98" s="1"/>
      <c r="W98" s="1"/>
      <c r="X98" s="1"/>
    </row>
    <row r="99" spans="5:27" ht="15" customHeight="1"/>
    <row r="100" spans="5:27" ht="15" customHeight="1">
      <c r="F100" s="1" t="s">
        <v>234</v>
      </c>
      <c r="G100" s="1"/>
      <c r="H100" s="1"/>
      <c r="I100" s="1"/>
      <c r="J100" s="1"/>
      <c r="K100" s="1"/>
      <c r="L100" s="1"/>
      <c r="M100" s="1"/>
      <c r="N100" s="1"/>
      <c r="O100" s="1"/>
      <c r="P100" s="1"/>
      <c r="Q100" s="1"/>
      <c r="R100" s="1"/>
      <c r="S100" s="1"/>
      <c r="AA100" t="s">
        <v>232</v>
      </c>
    </row>
    <row r="101" spans="5:27" ht="15" customHeight="1"/>
    <row r="102" spans="5:27">
      <c r="F102" s="1" t="s">
        <v>233</v>
      </c>
      <c r="G102" s="1"/>
      <c r="H102" s="1"/>
      <c r="I102" s="1"/>
      <c r="J102" s="1"/>
      <c r="K102" s="1"/>
      <c r="L102" s="1"/>
      <c r="M102" s="1"/>
      <c r="N102" s="1"/>
      <c r="O102" s="1"/>
      <c r="P102" s="1"/>
      <c r="Q102" s="1"/>
      <c r="R102" s="1"/>
      <c r="S102" s="1"/>
      <c r="T102" s="1"/>
      <c r="U102" s="1"/>
      <c r="V102" s="1"/>
      <c r="W102" s="1"/>
      <c r="X102" s="1"/>
    </row>
    <row r="111" spans="5:27" ht="30" customHeight="1"/>
    <row r="112" spans="5:27" ht="31.5" customHeight="1"/>
    <row r="113" ht="15" customHeight="1"/>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oleObject progId="Word.Document.8" shapeId="193537" r:id="rId4"/>
  </oleObjects>
</worksheet>
</file>

<file path=xl/worksheets/sheet30.xml><?xml version="1.0" encoding="utf-8"?>
<worksheet xmlns="http://schemas.openxmlformats.org/spreadsheetml/2006/main" xmlns:r="http://schemas.openxmlformats.org/officeDocument/2006/relationships">
  <sheetPr codeName="List05_9">
    <tabColor theme="0" tint="-0.249977111117893"/>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208</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List06_9">
    <tabColor rgb="FFEAEBEE"/>
    <pageSetUpPr fitToPage="1"/>
  </sheetPr>
  <dimension ref="A1:Y31"/>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7.42578125" customWidth="1"/>
    <col min="14" max="14" width="2.7109375" hidden="1" customWidth="1"/>
    <col min="15" max="18" width="23.7109375" customWidth="1"/>
    <col min="19" max="19" width="11.7109375" customWidth="1"/>
    <col min="20" max="20" width="3.7109375" customWidth="1"/>
    <col min="21" max="21" width="11.7109375" customWidth="1"/>
    <col min="22" max="22" width="8.5703125" hidden="1" customWidth="1"/>
    <col min="23" max="23" width="4.7109375" customWidth="1"/>
    <col min="24" max="24" width="115.7109375" customWidth="1"/>
    <col min="247" max="254" width="0" hidden="1" customWidth="1"/>
    <col min="255" max="257" width="3.7109375" customWidth="1"/>
    <col min="258" max="258" width="12.7109375" customWidth="1"/>
    <col min="259" max="259" width="47.42578125" customWidth="1"/>
    <col min="260" max="260" width="0" hidden="1" customWidth="1"/>
    <col min="261" max="261" width="24.7109375" customWidth="1"/>
    <col min="262" max="262" width="14.7109375" customWidth="1"/>
    <col min="263" max="264" width="15.7109375" customWidth="1"/>
    <col min="265" max="265" width="11.7109375" customWidth="1"/>
    <col min="266" max="266" width="6.42578125" bestFit="1" customWidth="1"/>
    <col min="267" max="267" width="11.7109375" customWidth="1"/>
    <col min="268" max="268" width="0" hidden="1" customWidth="1"/>
    <col min="269" max="269" width="3.7109375" customWidth="1"/>
    <col min="270" max="270" width="11.140625" bestFit="1" customWidth="1"/>
    <col min="503" max="510" width="0" hidden="1" customWidth="1"/>
    <col min="511" max="513" width="3.7109375" customWidth="1"/>
    <col min="514" max="514" width="12.7109375" customWidth="1"/>
    <col min="515" max="515" width="47.42578125" customWidth="1"/>
    <col min="516" max="516" width="0" hidden="1" customWidth="1"/>
    <col min="517" max="517" width="24.7109375" customWidth="1"/>
    <col min="518" max="518" width="14.7109375" customWidth="1"/>
    <col min="519" max="520" width="15.7109375" customWidth="1"/>
    <col min="521" max="521" width="11.7109375" customWidth="1"/>
    <col min="522" max="522" width="6.42578125" bestFit="1" customWidth="1"/>
    <col min="523" max="523" width="11.7109375" customWidth="1"/>
    <col min="524" max="524" width="0" hidden="1" customWidth="1"/>
    <col min="525" max="525" width="3.7109375" customWidth="1"/>
    <col min="526" max="526" width="11.140625" bestFit="1" customWidth="1"/>
    <col min="759" max="766" width="0" hidden="1" customWidth="1"/>
    <col min="767" max="769" width="3.7109375" customWidth="1"/>
    <col min="770" max="770" width="12.7109375" customWidth="1"/>
    <col min="771" max="771" width="47.42578125" customWidth="1"/>
    <col min="772" max="772" width="0" hidden="1" customWidth="1"/>
    <col min="773" max="773" width="24.7109375" customWidth="1"/>
    <col min="774" max="774" width="14.7109375" customWidth="1"/>
    <col min="775" max="776" width="15.7109375" customWidth="1"/>
    <col min="777" max="777" width="11.7109375" customWidth="1"/>
    <col min="778" max="778" width="6.42578125" bestFit="1" customWidth="1"/>
    <col min="779" max="779" width="11.7109375" customWidth="1"/>
    <col min="780" max="780" width="0" hidden="1" customWidth="1"/>
    <col min="781" max="781" width="3.7109375" customWidth="1"/>
    <col min="782" max="782" width="11.140625" bestFit="1" customWidth="1"/>
    <col min="1015" max="1022" width="0" hidden="1" customWidth="1"/>
    <col min="1023" max="1025" width="3.7109375" customWidth="1"/>
    <col min="1026" max="1026" width="12.7109375" customWidth="1"/>
    <col min="1027" max="1027" width="47.42578125" customWidth="1"/>
    <col min="1028" max="1028" width="0" hidden="1" customWidth="1"/>
    <col min="1029" max="1029" width="24.7109375" customWidth="1"/>
    <col min="1030" max="1030" width="14.7109375" customWidth="1"/>
    <col min="1031" max="1032" width="15.7109375" customWidth="1"/>
    <col min="1033" max="1033" width="11.7109375" customWidth="1"/>
    <col min="1034" max="1034" width="6.42578125" bestFit="1" customWidth="1"/>
    <col min="1035" max="1035" width="11.7109375" customWidth="1"/>
    <col min="1036" max="1036" width="0" hidden="1" customWidth="1"/>
    <col min="1037" max="1037" width="3.7109375" customWidth="1"/>
    <col min="1038" max="1038" width="11.140625" bestFit="1" customWidth="1"/>
    <col min="1271" max="1278" width="0" hidden="1" customWidth="1"/>
    <col min="1279" max="1281" width="3.7109375" customWidth="1"/>
    <col min="1282" max="1282" width="12.7109375" customWidth="1"/>
    <col min="1283" max="1283" width="47.42578125" customWidth="1"/>
    <col min="1284" max="1284" width="0" hidden="1" customWidth="1"/>
    <col min="1285" max="1285" width="24.7109375" customWidth="1"/>
    <col min="1286" max="1286" width="14.7109375" customWidth="1"/>
    <col min="1287" max="1288" width="15.7109375" customWidth="1"/>
    <col min="1289" max="1289" width="11.7109375" customWidth="1"/>
    <col min="1290" max="1290" width="6.42578125" bestFit="1" customWidth="1"/>
    <col min="1291" max="1291" width="11.7109375" customWidth="1"/>
    <col min="1292" max="1292" width="0" hidden="1" customWidth="1"/>
    <col min="1293" max="1293" width="3.7109375" customWidth="1"/>
    <col min="1294" max="1294" width="11.140625" bestFit="1" customWidth="1"/>
    <col min="1527" max="1534" width="0" hidden="1" customWidth="1"/>
    <col min="1535" max="1537" width="3.7109375" customWidth="1"/>
    <col min="1538" max="1538" width="12.7109375" customWidth="1"/>
    <col min="1539" max="1539" width="47.42578125" customWidth="1"/>
    <col min="1540" max="1540" width="0" hidden="1" customWidth="1"/>
    <col min="1541" max="1541" width="24.7109375" customWidth="1"/>
    <col min="1542" max="1542" width="14.7109375" customWidth="1"/>
    <col min="1543" max="1544" width="15.7109375" customWidth="1"/>
    <col min="1545" max="1545" width="11.7109375" customWidth="1"/>
    <col min="1546" max="1546" width="6.42578125" bestFit="1" customWidth="1"/>
    <col min="1547" max="1547" width="11.7109375" customWidth="1"/>
    <col min="1548" max="1548" width="0" hidden="1" customWidth="1"/>
    <col min="1549" max="1549" width="3.7109375" customWidth="1"/>
    <col min="1550" max="1550" width="11.140625" bestFit="1" customWidth="1"/>
    <col min="1783" max="1790" width="0" hidden="1" customWidth="1"/>
    <col min="1791" max="1793" width="3.7109375" customWidth="1"/>
    <col min="1794" max="1794" width="12.7109375" customWidth="1"/>
    <col min="1795" max="1795" width="47.42578125" customWidth="1"/>
    <col min="1796" max="1796" width="0" hidden="1" customWidth="1"/>
    <col min="1797" max="1797" width="24.7109375" customWidth="1"/>
    <col min="1798" max="1798" width="14.7109375" customWidth="1"/>
    <col min="1799" max="1800" width="15.7109375" customWidth="1"/>
    <col min="1801" max="1801" width="11.7109375" customWidth="1"/>
    <col min="1802" max="1802" width="6.42578125" bestFit="1" customWidth="1"/>
    <col min="1803" max="1803" width="11.7109375" customWidth="1"/>
    <col min="1804" max="1804" width="0" hidden="1" customWidth="1"/>
    <col min="1805" max="1805" width="3.7109375" customWidth="1"/>
    <col min="1806" max="1806" width="11.140625" bestFit="1" customWidth="1"/>
    <col min="2039" max="2046" width="0" hidden="1" customWidth="1"/>
    <col min="2047" max="2049" width="3.7109375" customWidth="1"/>
    <col min="2050" max="2050" width="12.7109375" customWidth="1"/>
    <col min="2051" max="2051" width="47.42578125" customWidth="1"/>
    <col min="2052" max="2052" width="0" hidden="1" customWidth="1"/>
    <col min="2053" max="2053" width="24.7109375" customWidth="1"/>
    <col min="2054" max="2054" width="14.7109375" customWidth="1"/>
    <col min="2055" max="2056" width="15.7109375" customWidth="1"/>
    <col min="2057" max="2057" width="11.7109375" customWidth="1"/>
    <col min="2058" max="2058" width="6.42578125" bestFit="1" customWidth="1"/>
    <col min="2059" max="2059" width="11.7109375" customWidth="1"/>
    <col min="2060" max="2060" width="0" hidden="1" customWidth="1"/>
    <col min="2061" max="2061" width="3.7109375" customWidth="1"/>
    <col min="2062" max="2062" width="11.140625" bestFit="1" customWidth="1"/>
    <col min="2295" max="2302" width="0" hidden="1" customWidth="1"/>
    <col min="2303" max="2305" width="3.7109375" customWidth="1"/>
    <col min="2306" max="2306" width="12.7109375" customWidth="1"/>
    <col min="2307" max="2307" width="47.42578125" customWidth="1"/>
    <col min="2308" max="2308" width="0" hidden="1" customWidth="1"/>
    <col min="2309" max="2309" width="24.7109375" customWidth="1"/>
    <col min="2310" max="2310" width="14.7109375" customWidth="1"/>
    <col min="2311" max="2312" width="15.7109375" customWidth="1"/>
    <col min="2313" max="2313" width="11.7109375" customWidth="1"/>
    <col min="2314" max="2314" width="6.42578125" bestFit="1" customWidth="1"/>
    <col min="2315" max="2315" width="11.7109375" customWidth="1"/>
    <col min="2316" max="2316" width="0" hidden="1" customWidth="1"/>
    <col min="2317" max="2317" width="3.7109375" customWidth="1"/>
    <col min="2318" max="2318" width="11.140625" bestFit="1" customWidth="1"/>
    <col min="2551" max="2558" width="0" hidden="1" customWidth="1"/>
    <col min="2559" max="2561" width="3.7109375" customWidth="1"/>
    <col min="2562" max="2562" width="12.7109375" customWidth="1"/>
    <col min="2563" max="2563" width="47.42578125" customWidth="1"/>
    <col min="2564" max="2564" width="0" hidden="1" customWidth="1"/>
    <col min="2565" max="2565" width="24.7109375" customWidth="1"/>
    <col min="2566" max="2566" width="14.7109375" customWidth="1"/>
    <col min="2567" max="2568" width="15.7109375" customWidth="1"/>
    <col min="2569" max="2569" width="11.7109375" customWidth="1"/>
    <col min="2570" max="2570" width="6.42578125" bestFit="1" customWidth="1"/>
    <col min="2571" max="2571" width="11.7109375" customWidth="1"/>
    <col min="2572" max="2572" width="0" hidden="1" customWidth="1"/>
    <col min="2573" max="2573" width="3.7109375" customWidth="1"/>
    <col min="2574" max="2574" width="11.140625" bestFit="1" customWidth="1"/>
    <col min="2807" max="2814" width="0" hidden="1" customWidth="1"/>
    <col min="2815" max="2817" width="3.7109375" customWidth="1"/>
    <col min="2818" max="2818" width="12.7109375" customWidth="1"/>
    <col min="2819" max="2819" width="47.42578125" customWidth="1"/>
    <col min="2820" max="2820" width="0" hidden="1" customWidth="1"/>
    <col min="2821" max="2821" width="24.7109375" customWidth="1"/>
    <col min="2822" max="2822" width="14.7109375" customWidth="1"/>
    <col min="2823" max="2824" width="15.7109375" customWidth="1"/>
    <col min="2825" max="2825" width="11.7109375" customWidth="1"/>
    <col min="2826" max="2826" width="6.42578125" bestFit="1" customWidth="1"/>
    <col min="2827" max="2827" width="11.7109375" customWidth="1"/>
    <col min="2828" max="2828" width="0" hidden="1" customWidth="1"/>
    <col min="2829" max="2829" width="3.7109375" customWidth="1"/>
    <col min="2830" max="2830" width="11.140625" bestFit="1" customWidth="1"/>
    <col min="3063" max="3070" width="0" hidden="1" customWidth="1"/>
    <col min="3071" max="3073" width="3.7109375" customWidth="1"/>
    <col min="3074" max="3074" width="12.7109375" customWidth="1"/>
    <col min="3075" max="3075" width="47.42578125" customWidth="1"/>
    <col min="3076" max="3076" width="0" hidden="1" customWidth="1"/>
    <col min="3077" max="3077" width="24.7109375" customWidth="1"/>
    <col min="3078" max="3078" width="14.7109375" customWidth="1"/>
    <col min="3079" max="3080" width="15.7109375" customWidth="1"/>
    <col min="3081" max="3081" width="11.7109375" customWidth="1"/>
    <col min="3082" max="3082" width="6.42578125" bestFit="1" customWidth="1"/>
    <col min="3083" max="3083" width="11.7109375" customWidth="1"/>
    <col min="3084" max="3084" width="0" hidden="1" customWidth="1"/>
    <col min="3085" max="3085" width="3.7109375" customWidth="1"/>
    <col min="3086" max="3086" width="11.140625" bestFit="1" customWidth="1"/>
    <col min="3319" max="3326" width="0" hidden="1" customWidth="1"/>
    <col min="3327" max="3329" width="3.7109375" customWidth="1"/>
    <col min="3330" max="3330" width="12.7109375" customWidth="1"/>
    <col min="3331" max="3331" width="47.42578125" customWidth="1"/>
    <col min="3332" max="3332" width="0" hidden="1" customWidth="1"/>
    <col min="3333" max="3333" width="24.7109375" customWidth="1"/>
    <col min="3334" max="3334" width="14.7109375" customWidth="1"/>
    <col min="3335" max="3336" width="15.7109375" customWidth="1"/>
    <col min="3337" max="3337" width="11.7109375" customWidth="1"/>
    <col min="3338" max="3338" width="6.42578125" bestFit="1" customWidth="1"/>
    <col min="3339" max="3339" width="11.7109375" customWidth="1"/>
    <col min="3340" max="3340" width="0" hidden="1" customWidth="1"/>
    <col min="3341" max="3341" width="3.7109375" customWidth="1"/>
    <col min="3342" max="3342" width="11.140625" bestFit="1" customWidth="1"/>
    <col min="3575" max="3582" width="0" hidden="1" customWidth="1"/>
    <col min="3583" max="3585" width="3.7109375" customWidth="1"/>
    <col min="3586" max="3586" width="12.7109375" customWidth="1"/>
    <col min="3587" max="3587" width="47.42578125" customWidth="1"/>
    <col min="3588" max="3588" width="0" hidden="1" customWidth="1"/>
    <col min="3589" max="3589" width="24.7109375" customWidth="1"/>
    <col min="3590" max="3590" width="14.7109375" customWidth="1"/>
    <col min="3591" max="3592" width="15.7109375" customWidth="1"/>
    <col min="3593" max="3593" width="11.7109375" customWidth="1"/>
    <col min="3594" max="3594" width="6.42578125" bestFit="1" customWidth="1"/>
    <col min="3595" max="3595" width="11.7109375" customWidth="1"/>
    <col min="3596" max="3596" width="0" hidden="1" customWidth="1"/>
    <col min="3597" max="3597" width="3.7109375" customWidth="1"/>
    <col min="3598" max="3598" width="11.140625" bestFit="1" customWidth="1"/>
    <col min="3831" max="3838" width="0" hidden="1" customWidth="1"/>
    <col min="3839" max="3841" width="3.7109375" customWidth="1"/>
    <col min="3842" max="3842" width="12.7109375" customWidth="1"/>
    <col min="3843" max="3843" width="47.42578125" customWidth="1"/>
    <col min="3844" max="3844" width="0" hidden="1" customWidth="1"/>
    <col min="3845" max="3845" width="24.7109375" customWidth="1"/>
    <col min="3846" max="3846" width="14.7109375" customWidth="1"/>
    <col min="3847" max="3848" width="15.7109375" customWidth="1"/>
    <col min="3849" max="3849" width="11.7109375" customWidth="1"/>
    <col min="3850" max="3850" width="6.42578125" bestFit="1" customWidth="1"/>
    <col min="3851" max="3851" width="11.7109375" customWidth="1"/>
    <col min="3852" max="3852" width="0" hidden="1" customWidth="1"/>
    <col min="3853" max="3853" width="3.7109375" customWidth="1"/>
    <col min="3854" max="3854" width="11.140625" bestFit="1" customWidth="1"/>
    <col min="4087" max="4094" width="0" hidden="1" customWidth="1"/>
    <col min="4095" max="4097" width="3.7109375" customWidth="1"/>
    <col min="4098" max="4098" width="12.7109375" customWidth="1"/>
    <col min="4099" max="4099" width="47.42578125" customWidth="1"/>
    <col min="4100" max="4100" width="0" hidden="1" customWidth="1"/>
    <col min="4101" max="4101" width="24.7109375" customWidth="1"/>
    <col min="4102" max="4102" width="14.7109375" customWidth="1"/>
    <col min="4103" max="4104" width="15.7109375" customWidth="1"/>
    <col min="4105" max="4105" width="11.7109375" customWidth="1"/>
    <col min="4106" max="4106" width="6.42578125" bestFit="1" customWidth="1"/>
    <col min="4107" max="4107" width="11.7109375" customWidth="1"/>
    <col min="4108" max="4108" width="0" hidden="1" customWidth="1"/>
    <col min="4109" max="4109" width="3.7109375" customWidth="1"/>
    <col min="4110" max="4110" width="11.140625" bestFit="1" customWidth="1"/>
    <col min="4343" max="4350" width="0" hidden="1" customWidth="1"/>
    <col min="4351" max="4353" width="3.7109375" customWidth="1"/>
    <col min="4354" max="4354" width="12.7109375" customWidth="1"/>
    <col min="4355" max="4355" width="47.42578125" customWidth="1"/>
    <col min="4356" max="4356" width="0" hidden="1" customWidth="1"/>
    <col min="4357" max="4357" width="24.7109375" customWidth="1"/>
    <col min="4358" max="4358" width="14.7109375" customWidth="1"/>
    <col min="4359" max="4360" width="15.7109375" customWidth="1"/>
    <col min="4361" max="4361" width="11.7109375" customWidth="1"/>
    <col min="4362" max="4362" width="6.42578125" bestFit="1" customWidth="1"/>
    <col min="4363" max="4363" width="11.7109375" customWidth="1"/>
    <col min="4364" max="4364" width="0" hidden="1" customWidth="1"/>
    <col min="4365" max="4365" width="3.7109375" customWidth="1"/>
    <col min="4366" max="4366" width="11.140625" bestFit="1" customWidth="1"/>
    <col min="4599" max="4606" width="0" hidden="1" customWidth="1"/>
    <col min="4607" max="4609" width="3.7109375" customWidth="1"/>
    <col min="4610" max="4610" width="12.7109375" customWidth="1"/>
    <col min="4611" max="4611" width="47.42578125" customWidth="1"/>
    <col min="4612" max="4612" width="0" hidden="1" customWidth="1"/>
    <col min="4613" max="4613" width="24.7109375" customWidth="1"/>
    <col min="4614" max="4614" width="14.7109375" customWidth="1"/>
    <col min="4615" max="4616" width="15.7109375" customWidth="1"/>
    <col min="4617" max="4617" width="11.7109375" customWidth="1"/>
    <col min="4618" max="4618" width="6.42578125" bestFit="1" customWidth="1"/>
    <col min="4619" max="4619" width="11.7109375" customWidth="1"/>
    <col min="4620" max="4620" width="0" hidden="1" customWidth="1"/>
    <col min="4621" max="4621" width="3.7109375" customWidth="1"/>
    <col min="4622" max="4622" width="11.140625" bestFit="1" customWidth="1"/>
    <col min="4855" max="4862" width="0" hidden="1" customWidth="1"/>
    <col min="4863" max="4865" width="3.7109375" customWidth="1"/>
    <col min="4866" max="4866" width="12.7109375" customWidth="1"/>
    <col min="4867" max="4867" width="47.42578125" customWidth="1"/>
    <col min="4868" max="4868" width="0" hidden="1" customWidth="1"/>
    <col min="4869" max="4869" width="24.7109375" customWidth="1"/>
    <col min="4870" max="4870" width="14.7109375" customWidth="1"/>
    <col min="4871" max="4872" width="15.7109375" customWidth="1"/>
    <col min="4873" max="4873" width="11.7109375" customWidth="1"/>
    <col min="4874" max="4874" width="6.42578125" bestFit="1" customWidth="1"/>
    <col min="4875" max="4875" width="11.7109375" customWidth="1"/>
    <col min="4876" max="4876" width="0" hidden="1" customWidth="1"/>
    <col min="4877" max="4877" width="3.7109375" customWidth="1"/>
    <col min="4878" max="4878" width="11.140625" bestFit="1" customWidth="1"/>
    <col min="5111" max="5118" width="0" hidden="1" customWidth="1"/>
    <col min="5119" max="5121" width="3.7109375" customWidth="1"/>
    <col min="5122" max="5122" width="12.7109375" customWidth="1"/>
    <col min="5123" max="5123" width="47.42578125" customWidth="1"/>
    <col min="5124" max="5124" width="0" hidden="1" customWidth="1"/>
    <col min="5125" max="5125" width="24.7109375" customWidth="1"/>
    <col min="5126" max="5126" width="14.7109375" customWidth="1"/>
    <col min="5127" max="5128" width="15.7109375" customWidth="1"/>
    <col min="5129" max="5129" width="11.7109375" customWidth="1"/>
    <col min="5130" max="5130" width="6.42578125" bestFit="1" customWidth="1"/>
    <col min="5131" max="5131" width="11.7109375" customWidth="1"/>
    <col min="5132" max="5132" width="0" hidden="1" customWidth="1"/>
    <col min="5133" max="5133" width="3.7109375" customWidth="1"/>
    <col min="5134" max="5134" width="11.140625" bestFit="1" customWidth="1"/>
    <col min="5367" max="5374" width="0" hidden="1" customWidth="1"/>
    <col min="5375" max="5377" width="3.7109375" customWidth="1"/>
    <col min="5378" max="5378" width="12.7109375" customWidth="1"/>
    <col min="5379" max="5379" width="47.42578125" customWidth="1"/>
    <col min="5380" max="5380" width="0" hidden="1" customWidth="1"/>
    <col min="5381" max="5381" width="24.7109375" customWidth="1"/>
    <col min="5382" max="5382" width="14.7109375" customWidth="1"/>
    <col min="5383" max="5384" width="15.7109375" customWidth="1"/>
    <col min="5385" max="5385" width="11.7109375" customWidth="1"/>
    <col min="5386" max="5386" width="6.42578125" bestFit="1" customWidth="1"/>
    <col min="5387" max="5387" width="11.7109375" customWidth="1"/>
    <col min="5388" max="5388" width="0" hidden="1" customWidth="1"/>
    <col min="5389" max="5389" width="3.7109375" customWidth="1"/>
    <col min="5390" max="5390" width="11.140625" bestFit="1" customWidth="1"/>
    <col min="5623" max="5630" width="0" hidden="1" customWidth="1"/>
    <col min="5631" max="5633" width="3.7109375" customWidth="1"/>
    <col min="5634" max="5634" width="12.7109375" customWidth="1"/>
    <col min="5635" max="5635" width="47.42578125" customWidth="1"/>
    <col min="5636" max="5636" width="0" hidden="1" customWidth="1"/>
    <col min="5637" max="5637" width="24.7109375" customWidth="1"/>
    <col min="5638" max="5638" width="14.7109375" customWidth="1"/>
    <col min="5639" max="5640" width="15.7109375" customWidth="1"/>
    <col min="5641" max="5641" width="11.7109375" customWidth="1"/>
    <col min="5642" max="5642" width="6.42578125" bestFit="1" customWidth="1"/>
    <col min="5643" max="5643" width="11.7109375" customWidth="1"/>
    <col min="5644" max="5644" width="0" hidden="1" customWidth="1"/>
    <col min="5645" max="5645" width="3.7109375" customWidth="1"/>
    <col min="5646" max="5646" width="11.140625" bestFit="1" customWidth="1"/>
    <col min="5879" max="5886" width="0" hidden="1" customWidth="1"/>
    <col min="5887" max="5889" width="3.7109375" customWidth="1"/>
    <col min="5890" max="5890" width="12.7109375" customWidth="1"/>
    <col min="5891" max="5891" width="47.42578125" customWidth="1"/>
    <col min="5892" max="5892" width="0" hidden="1" customWidth="1"/>
    <col min="5893" max="5893" width="24.7109375" customWidth="1"/>
    <col min="5894" max="5894" width="14.7109375" customWidth="1"/>
    <col min="5895" max="5896" width="15.7109375" customWidth="1"/>
    <col min="5897" max="5897" width="11.7109375" customWidth="1"/>
    <col min="5898" max="5898" width="6.42578125" bestFit="1" customWidth="1"/>
    <col min="5899" max="5899" width="11.7109375" customWidth="1"/>
    <col min="5900" max="5900" width="0" hidden="1" customWidth="1"/>
    <col min="5901" max="5901" width="3.7109375" customWidth="1"/>
    <col min="5902" max="5902" width="11.140625" bestFit="1" customWidth="1"/>
    <col min="6135" max="6142" width="0" hidden="1" customWidth="1"/>
    <col min="6143" max="6145" width="3.7109375" customWidth="1"/>
    <col min="6146" max="6146" width="12.7109375" customWidth="1"/>
    <col min="6147" max="6147" width="47.42578125" customWidth="1"/>
    <col min="6148" max="6148" width="0" hidden="1" customWidth="1"/>
    <col min="6149" max="6149" width="24.7109375" customWidth="1"/>
    <col min="6150" max="6150" width="14.7109375" customWidth="1"/>
    <col min="6151" max="6152" width="15.7109375" customWidth="1"/>
    <col min="6153" max="6153" width="11.7109375" customWidth="1"/>
    <col min="6154" max="6154" width="6.42578125" bestFit="1" customWidth="1"/>
    <col min="6155" max="6155" width="11.7109375" customWidth="1"/>
    <col min="6156" max="6156" width="0" hidden="1" customWidth="1"/>
    <col min="6157" max="6157" width="3.7109375" customWidth="1"/>
    <col min="6158" max="6158" width="11.140625" bestFit="1" customWidth="1"/>
    <col min="6391" max="6398" width="0" hidden="1" customWidth="1"/>
    <col min="6399" max="6401" width="3.7109375" customWidth="1"/>
    <col min="6402" max="6402" width="12.7109375" customWidth="1"/>
    <col min="6403" max="6403" width="47.42578125" customWidth="1"/>
    <col min="6404" max="6404" width="0" hidden="1" customWidth="1"/>
    <col min="6405" max="6405" width="24.7109375" customWidth="1"/>
    <col min="6406" max="6406" width="14.7109375" customWidth="1"/>
    <col min="6407" max="6408" width="15.7109375" customWidth="1"/>
    <col min="6409" max="6409" width="11.7109375" customWidth="1"/>
    <col min="6410" max="6410" width="6.42578125" bestFit="1" customWidth="1"/>
    <col min="6411" max="6411" width="11.7109375" customWidth="1"/>
    <col min="6412" max="6412" width="0" hidden="1" customWidth="1"/>
    <col min="6413" max="6413" width="3.7109375" customWidth="1"/>
    <col min="6414" max="6414" width="11.140625" bestFit="1" customWidth="1"/>
    <col min="6647" max="6654" width="0" hidden="1" customWidth="1"/>
    <col min="6655" max="6657" width="3.7109375" customWidth="1"/>
    <col min="6658" max="6658" width="12.7109375" customWidth="1"/>
    <col min="6659" max="6659" width="47.42578125" customWidth="1"/>
    <col min="6660" max="6660" width="0" hidden="1" customWidth="1"/>
    <col min="6661" max="6661" width="24.7109375" customWidth="1"/>
    <col min="6662" max="6662" width="14.7109375" customWidth="1"/>
    <col min="6663" max="6664" width="15.7109375" customWidth="1"/>
    <col min="6665" max="6665" width="11.7109375" customWidth="1"/>
    <col min="6666" max="6666" width="6.42578125" bestFit="1" customWidth="1"/>
    <col min="6667" max="6667" width="11.7109375" customWidth="1"/>
    <col min="6668" max="6668" width="0" hidden="1" customWidth="1"/>
    <col min="6669" max="6669" width="3.7109375" customWidth="1"/>
    <col min="6670" max="6670" width="11.140625" bestFit="1" customWidth="1"/>
    <col min="6903" max="6910" width="0" hidden="1" customWidth="1"/>
    <col min="6911" max="6913" width="3.7109375" customWidth="1"/>
    <col min="6914" max="6914" width="12.7109375" customWidth="1"/>
    <col min="6915" max="6915" width="47.42578125" customWidth="1"/>
    <col min="6916" max="6916" width="0" hidden="1" customWidth="1"/>
    <col min="6917" max="6917" width="24.7109375" customWidth="1"/>
    <col min="6918" max="6918" width="14.7109375" customWidth="1"/>
    <col min="6919" max="6920" width="15.7109375" customWidth="1"/>
    <col min="6921" max="6921" width="11.7109375" customWidth="1"/>
    <col min="6922" max="6922" width="6.42578125" bestFit="1" customWidth="1"/>
    <col min="6923" max="6923" width="11.7109375" customWidth="1"/>
    <col min="6924" max="6924" width="0" hidden="1" customWidth="1"/>
    <col min="6925" max="6925" width="3.7109375" customWidth="1"/>
    <col min="6926" max="6926" width="11.140625" bestFit="1" customWidth="1"/>
    <col min="7159" max="7166" width="0" hidden="1" customWidth="1"/>
    <col min="7167" max="7169" width="3.7109375" customWidth="1"/>
    <col min="7170" max="7170" width="12.7109375" customWidth="1"/>
    <col min="7171" max="7171" width="47.42578125" customWidth="1"/>
    <col min="7172" max="7172" width="0" hidden="1" customWidth="1"/>
    <col min="7173" max="7173" width="24.7109375" customWidth="1"/>
    <col min="7174" max="7174" width="14.7109375" customWidth="1"/>
    <col min="7175" max="7176" width="15.7109375" customWidth="1"/>
    <col min="7177" max="7177" width="11.7109375" customWidth="1"/>
    <col min="7178" max="7178" width="6.42578125" bestFit="1" customWidth="1"/>
    <col min="7179" max="7179" width="11.7109375" customWidth="1"/>
    <col min="7180" max="7180" width="0" hidden="1" customWidth="1"/>
    <col min="7181" max="7181" width="3.7109375" customWidth="1"/>
    <col min="7182" max="7182" width="11.140625" bestFit="1" customWidth="1"/>
    <col min="7415" max="7422" width="0" hidden="1" customWidth="1"/>
    <col min="7423" max="7425" width="3.7109375" customWidth="1"/>
    <col min="7426" max="7426" width="12.7109375" customWidth="1"/>
    <col min="7427" max="7427" width="47.42578125" customWidth="1"/>
    <col min="7428" max="7428" width="0" hidden="1" customWidth="1"/>
    <col min="7429" max="7429" width="24.7109375" customWidth="1"/>
    <col min="7430" max="7430" width="14.7109375" customWidth="1"/>
    <col min="7431" max="7432" width="15.7109375" customWidth="1"/>
    <col min="7433" max="7433" width="11.7109375" customWidth="1"/>
    <col min="7434" max="7434" width="6.42578125" bestFit="1" customWidth="1"/>
    <col min="7435" max="7435" width="11.7109375" customWidth="1"/>
    <col min="7436" max="7436" width="0" hidden="1" customWidth="1"/>
    <col min="7437" max="7437" width="3.7109375" customWidth="1"/>
    <col min="7438" max="7438" width="11.140625" bestFit="1" customWidth="1"/>
    <col min="7671" max="7678" width="0" hidden="1" customWidth="1"/>
    <col min="7679" max="7681" width="3.7109375" customWidth="1"/>
    <col min="7682" max="7682" width="12.7109375" customWidth="1"/>
    <col min="7683" max="7683" width="47.42578125" customWidth="1"/>
    <col min="7684" max="7684" width="0" hidden="1" customWidth="1"/>
    <col min="7685" max="7685" width="24.7109375" customWidth="1"/>
    <col min="7686" max="7686" width="14.7109375" customWidth="1"/>
    <col min="7687" max="7688" width="15.7109375" customWidth="1"/>
    <col min="7689" max="7689" width="11.7109375" customWidth="1"/>
    <col min="7690" max="7690" width="6.42578125" bestFit="1" customWidth="1"/>
    <col min="7691" max="7691" width="11.7109375" customWidth="1"/>
    <col min="7692" max="7692" width="0" hidden="1" customWidth="1"/>
    <col min="7693" max="7693" width="3.7109375" customWidth="1"/>
    <col min="7694" max="7694" width="11.140625" bestFit="1" customWidth="1"/>
    <col min="7927" max="7934" width="0" hidden="1" customWidth="1"/>
    <col min="7935" max="7937" width="3.7109375" customWidth="1"/>
    <col min="7938" max="7938" width="12.7109375" customWidth="1"/>
    <col min="7939" max="7939" width="47.42578125" customWidth="1"/>
    <col min="7940" max="7940" width="0" hidden="1" customWidth="1"/>
    <col min="7941" max="7941" width="24.7109375" customWidth="1"/>
    <col min="7942" max="7942" width="14.7109375" customWidth="1"/>
    <col min="7943" max="7944" width="15.7109375" customWidth="1"/>
    <col min="7945" max="7945" width="11.7109375" customWidth="1"/>
    <col min="7946" max="7946" width="6.42578125" bestFit="1" customWidth="1"/>
    <col min="7947" max="7947" width="11.7109375" customWidth="1"/>
    <col min="7948" max="7948" width="0" hidden="1" customWidth="1"/>
    <col min="7949" max="7949" width="3.7109375" customWidth="1"/>
    <col min="7950" max="7950" width="11.140625" bestFit="1" customWidth="1"/>
    <col min="8183" max="8190" width="0" hidden="1" customWidth="1"/>
    <col min="8191" max="8193" width="3.7109375" customWidth="1"/>
    <col min="8194" max="8194" width="12.7109375" customWidth="1"/>
    <col min="8195" max="8195" width="47.42578125" customWidth="1"/>
    <col min="8196" max="8196" width="0" hidden="1" customWidth="1"/>
    <col min="8197" max="8197" width="24.7109375" customWidth="1"/>
    <col min="8198" max="8198" width="14.7109375" customWidth="1"/>
    <col min="8199" max="8200" width="15.7109375" customWidth="1"/>
    <col min="8201" max="8201" width="11.7109375" customWidth="1"/>
    <col min="8202" max="8202" width="6.42578125" bestFit="1" customWidth="1"/>
    <col min="8203" max="8203" width="11.7109375" customWidth="1"/>
    <col min="8204" max="8204" width="0" hidden="1" customWidth="1"/>
    <col min="8205" max="8205" width="3.7109375" customWidth="1"/>
    <col min="8206" max="8206" width="11.140625" bestFit="1" customWidth="1"/>
    <col min="8439" max="8446" width="0" hidden="1" customWidth="1"/>
    <col min="8447" max="8449" width="3.7109375" customWidth="1"/>
    <col min="8450" max="8450" width="12.7109375" customWidth="1"/>
    <col min="8451" max="8451" width="47.42578125" customWidth="1"/>
    <col min="8452" max="8452" width="0" hidden="1" customWidth="1"/>
    <col min="8453" max="8453" width="24.7109375" customWidth="1"/>
    <col min="8454" max="8454" width="14.7109375" customWidth="1"/>
    <col min="8455" max="8456" width="15.7109375" customWidth="1"/>
    <col min="8457" max="8457" width="11.7109375" customWidth="1"/>
    <col min="8458" max="8458" width="6.42578125" bestFit="1" customWidth="1"/>
    <col min="8459" max="8459" width="11.7109375" customWidth="1"/>
    <col min="8460" max="8460" width="0" hidden="1" customWidth="1"/>
    <col min="8461" max="8461" width="3.7109375" customWidth="1"/>
    <col min="8462" max="8462" width="11.140625" bestFit="1" customWidth="1"/>
    <col min="8695" max="8702" width="0" hidden="1" customWidth="1"/>
    <col min="8703" max="8705" width="3.7109375" customWidth="1"/>
    <col min="8706" max="8706" width="12.7109375" customWidth="1"/>
    <col min="8707" max="8707" width="47.42578125" customWidth="1"/>
    <col min="8708" max="8708" width="0" hidden="1" customWidth="1"/>
    <col min="8709" max="8709" width="24.7109375" customWidth="1"/>
    <col min="8710" max="8710" width="14.7109375" customWidth="1"/>
    <col min="8711" max="8712" width="15.7109375" customWidth="1"/>
    <col min="8713" max="8713" width="11.7109375" customWidth="1"/>
    <col min="8714" max="8714" width="6.42578125" bestFit="1" customWidth="1"/>
    <col min="8715" max="8715" width="11.7109375" customWidth="1"/>
    <col min="8716" max="8716" width="0" hidden="1" customWidth="1"/>
    <col min="8717" max="8717" width="3.7109375" customWidth="1"/>
    <col min="8718" max="8718" width="11.140625" bestFit="1" customWidth="1"/>
    <col min="8951" max="8958" width="0" hidden="1" customWidth="1"/>
    <col min="8959" max="8961" width="3.7109375" customWidth="1"/>
    <col min="8962" max="8962" width="12.7109375" customWidth="1"/>
    <col min="8963" max="8963" width="47.42578125" customWidth="1"/>
    <col min="8964" max="8964" width="0" hidden="1" customWidth="1"/>
    <col min="8965" max="8965" width="24.7109375" customWidth="1"/>
    <col min="8966" max="8966" width="14.7109375" customWidth="1"/>
    <col min="8967" max="8968" width="15.7109375" customWidth="1"/>
    <col min="8969" max="8969" width="11.7109375" customWidth="1"/>
    <col min="8970" max="8970" width="6.42578125" bestFit="1" customWidth="1"/>
    <col min="8971" max="8971" width="11.7109375" customWidth="1"/>
    <col min="8972" max="8972" width="0" hidden="1" customWidth="1"/>
    <col min="8973" max="8973" width="3.7109375" customWidth="1"/>
    <col min="8974" max="8974" width="11.140625" bestFit="1" customWidth="1"/>
    <col min="9207" max="9214" width="0" hidden="1" customWidth="1"/>
    <col min="9215" max="9217" width="3.7109375" customWidth="1"/>
    <col min="9218" max="9218" width="12.7109375" customWidth="1"/>
    <col min="9219" max="9219" width="47.42578125" customWidth="1"/>
    <col min="9220" max="9220" width="0" hidden="1" customWidth="1"/>
    <col min="9221" max="9221" width="24.7109375" customWidth="1"/>
    <col min="9222" max="9222" width="14.7109375" customWidth="1"/>
    <col min="9223" max="9224" width="15.7109375" customWidth="1"/>
    <col min="9225" max="9225" width="11.7109375" customWidth="1"/>
    <col min="9226" max="9226" width="6.42578125" bestFit="1" customWidth="1"/>
    <col min="9227" max="9227" width="11.7109375" customWidth="1"/>
    <col min="9228" max="9228" width="0" hidden="1" customWidth="1"/>
    <col min="9229" max="9229" width="3.7109375" customWidth="1"/>
    <col min="9230" max="9230" width="11.140625" bestFit="1" customWidth="1"/>
    <col min="9463" max="9470" width="0" hidden="1" customWidth="1"/>
    <col min="9471" max="9473" width="3.7109375" customWidth="1"/>
    <col min="9474" max="9474" width="12.7109375" customWidth="1"/>
    <col min="9475" max="9475" width="47.42578125" customWidth="1"/>
    <col min="9476" max="9476" width="0" hidden="1" customWidth="1"/>
    <col min="9477" max="9477" width="24.7109375" customWidth="1"/>
    <col min="9478" max="9478" width="14.7109375" customWidth="1"/>
    <col min="9479" max="9480" width="15.7109375" customWidth="1"/>
    <col min="9481" max="9481" width="11.7109375" customWidth="1"/>
    <col min="9482" max="9482" width="6.42578125" bestFit="1" customWidth="1"/>
    <col min="9483" max="9483" width="11.7109375" customWidth="1"/>
    <col min="9484" max="9484" width="0" hidden="1" customWidth="1"/>
    <col min="9485" max="9485" width="3.7109375" customWidth="1"/>
    <col min="9486" max="9486" width="11.140625" bestFit="1" customWidth="1"/>
    <col min="9719" max="9726" width="0" hidden="1" customWidth="1"/>
    <col min="9727" max="9729" width="3.7109375" customWidth="1"/>
    <col min="9730" max="9730" width="12.7109375" customWidth="1"/>
    <col min="9731" max="9731" width="47.42578125" customWidth="1"/>
    <col min="9732" max="9732" width="0" hidden="1" customWidth="1"/>
    <col min="9733" max="9733" width="24.7109375" customWidth="1"/>
    <col min="9734" max="9734" width="14.7109375" customWidth="1"/>
    <col min="9735" max="9736" width="15.7109375" customWidth="1"/>
    <col min="9737" max="9737" width="11.7109375" customWidth="1"/>
    <col min="9738" max="9738" width="6.42578125" bestFit="1" customWidth="1"/>
    <col min="9739" max="9739" width="11.7109375" customWidth="1"/>
    <col min="9740" max="9740" width="0" hidden="1" customWidth="1"/>
    <col min="9741" max="9741" width="3.7109375" customWidth="1"/>
    <col min="9742" max="9742" width="11.140625" bestFit="1" customWidth="1"/>
    <col min="9975" max="9982" width="0" hidden="1" customWidth="1"/>
    <col min="9983" max="9985" width="3.7109375" customWidth="1"/>
    <col min="9986" max="9986" width="12.7109375" customWidth="1"/>
    <col min="9987" max="9987" width="47.42578125" customWidth="1"/>
    <col min="9988" max="9988" width="0" hidden="1" customWidth="1"/>
    <col min="9989" max="9989" width="24.7109375" customWidth="1"/>
    <col min="9990" max="9990" width="14.7109375" customWidth="1"/>
    <col min="9991" max="9992" width="15.7109375" customWidth="1"/>
    <col min="9993" max="9993" width="11.7109375" customWidth="1"/>
    <col min="9994" max="9994" width="6.42578125" bestFit="1" customWidth="1"/>
    <col min="9995" max="9995" width="11.7109375" customWidth="1"/>
    <col min="9996" max="9996" width="0" hidden="1" customWidth="1"/>
    <col min="9997" max="9997" width="3.7109375" customWidth="1"/>
    <col min="9998" max="9998" width="11.140625" bestFit="1" customWidth="1"/>
    <col min="10231" max="10238" width="0" hidden="1" customWidth="1"/>
    <col min="10239" max="10241" width="3.7109375" customWidth="1"/>
    <col min="10242" max="10242" width="12.7109375" customWidth="1"/>
    <col min="10243" max="10243" width="47.42578125" customWidth="1"/>
    <col min="10244" max="10244" width="0" hidden="1" customWidth="1"/>
    <col min="10245" max="10245" width="24.7109375" customWidth="1"/>
    <col min="10246" max="10246" width="14.7109375" customWidth="1"/>
    <col min="10247" max="10248" width="15.7109375" customWidth="1"/>
    <col min="10249" max="10249" width="11.7109375" customWidth="1"/>
    <col min="10250" max="10250" width="6.42578125" bestFit="1" customWidth="1"/>
    <col min="10251" max="10251" width="11.7109375" customWidth="1"/>
    <col min="10252" max="10252" width="0" hidden="1" customWidth="1"/>
    <col min="10253" max="10253" width="3.7109375" customWidth="1"/>
    <col min="10254" max="10254" width="11.140625" bestFit="1" customWidth="1"/>
    <col min="10487" max="10494" width="0" hidden="1" customWidth="1"/>
    <col min="10495" max="10497" width="3.7109375" customWidth="1"/>
    <col min="10498" max="10498" width="12.7109375" customWidth="1"/>
    <col min="10499" max="10499" width="47.42578125" customWidth="1"/>
    <col min="10500" max="10500" width="0" hidden="1" customWidth="1"/>
    <col min="10501" max="10501" width="24.7109375" customWidth="1"/>
    <col min="10502" max="10502" width="14.7109375" customWidth="1"/>
    <col min="10503" max="10504" width="15.7109375" customWidth="1"/>
    <col min="10505" max="10505" width="11.7109375" customWidth="1"/>
    <col min="10506" max="10506" width="6.42578125" bestFit="1" customWidth="1"/>
    <col min="10507" max="10507" width="11.7109375" customWidth="1"/>
    <col min="10508" max="10508" width="0" hidden="1" customWidth="1"/>
    <col min="10509" max="10509" width="3.7109375" customWidth="1"/>
    <col min="10510" max="10510" width="11.140625" bestFit="1" customWidth="1"/>
    <col min="10743" max="10750" width="0" hidden="1" customWidth="1"/>
    <col min="10751" max="10753" width="3.7109375" customWidth="1"/>
    <col min="10754" max="10754" width="12.7109375" customWidth="1"/>
    <col min="10755" max="10755" width="47.42578125" customWidth="1"/>
    <col min="10756" max="10756" width="0" hidden="1" customWidth="1"/>
    <col min="10757" max="10757" width="24.7109375" customWidth="1"/>
    <col min="10758" max="10758" width="14.7109375" customWidth="1"/>
    <col min="10759" max="10760" width="15.7109375" customWidth="1"/>
    <col min="10761" max="10761" width="11.7109375" customWidth="1"/>
    <col min="10762" max="10762" width="6.42578125" bestFit="1" customWidth="1"/>
    <col min="10763" max="10763" width="11.7109375" customWidth="1"/>
    <col min="10764" max="10764" width="0" hidden="1" customWidth="1"/>
    <col min="10765" max="10765" width="3.7109375" customWidth="1"/>
    <col min="10766" max="10766" width="11.140625" bestFit="1" customWidth="1"/>
    <col min="10999" max="11006" width="0" hidden="1" customWidth="1"/>
    <col min="11007" max="11009" width="3.7109375" customWidth="1"/>
    <col min="11010" max="11010" width="12.7109375" customWidth="1"/>
    <col min="11011" max="11011" width="47.42578125" customWidth="1"/>
    <col min="11012" max="11012" width="0" hidden="1" customWidth="1"/>
    <col min="11013" max="11013" width="24.7109375" customWidth="1"/>
    <col min="11014" max="11014" width="14.7109375" customWidth="1"/>
    <col min="11015" max="11016" width="15.7109375" customWidth="1"/>
    <col min="11017" max="11017" width="11.7109375" customWidth="1"/>
    <col min="11018" max="11018" width="6.42578125" bestFit="1" customWidth="1"/>
    <col min="11019" max="11019" width="11.7109375" customWidth="1"/>
    <col min="11020" max="11020" width="0" hidden="1" customWidth="1"/>
    <col min="11021" max="11021" width="3.7109375" customWidth="1"/>
    <col min="11022" max="11022" width="11.140625" bestFit="1" customWidth="1"/>
    <col min="11255" max="11262" width="0" hidden="1" customWidth="1"/>
    <col min="11263" max="11265" width="3.7109375" customWidth="1"/>
    <col min="11266" max="11266" width="12.7109375" customWidth="1"/>
    <col min="11267" max="11267" width="47.42578125" customWidth="1"/>
    <col min="11268" max="11268" width="0" hidden="1" customWidth="1"/>
    <col min="11269" max="11269" width="24.7109375" customWidth="1"/>
    <col min="11270" max="11270" width="14.7109375" customWidth="1"/>
    <col min="11271" max="11272" width="15.7109375" customWidth="1"/>
    <col min="11273" max="11273" width="11.7109375" customWidth="1"/>
    <col min="11274" max="11274" width="6.42578125" bestFit="1" customWidth="1"/>
    <col min="11275" max="11275" width="11.7109375" customWidth="1"/>
    <col min="11276" max="11276" width="0" hidden="1" customWidth="1"/>
    <col min="11277" max="11277" width="3.7109375" customWidth="1"/>
    <col min="11278" max="11278" width="11.140625" bestFit="1" customWidth="1"/>
    <col min="11511" max="11518" width="0" hidden="1" customWidth="1"/>
    <col min="11519" max="11521" width="3.7109375" customWidth="1"/>
    <col min="11522" max="11522" width="12.7109375" customWidth="1"/>
    <col min="11523" max="11523" width="47.42578125" customWidth="1"/>
    <col min="11524" max="11524" width="0" hidden="1" customWidth="1"/>
    <col min="11525" max="11525" width="24.7109375" customWidth="1"/>
    <col min="11526" max="11526" width="14.7109375" customWidth="1"/>
    <col min="11527" max="11528" width="15.7109375" customWidth="1"/>
    <col min="11529" max="11529" width="11.7109375" customWidth="1"/>
    <col min="11530" max="11530" width="6.42578125" bestFit="1" customWidth="1"/>
    <col min="11531" max="11531" width="11.7109375" customWidth="1"/>
    <col min="11532" max="11532" width="0" hidden="1" customWidth="1"/>
    <col min="11533" max="11533" width="3.7109375" customWidth="1"/>
    <col min="11534" max="11534" width="11.140625" bestFit="1" customWidth="1"/>
    <col min="11767" max="11774" width="0" hidden="1" customWidth="1"/>
    <col min="11775" max="11777" width="3.7109375" customWidth="1"/>
    <col min="11778" max="11778" width="12.7109375" customWidth="1"/>
    <col min="11779" max="11779" width="47.42578125" customWidth="1"/>
    <col min="11780" max="11780" width="0" hidden="1" customWidth="1"/>
    <col min="11781" max="11781" width="24.7109375" customWidth="1"/>
    <col min="11782" max="11782" width="14.7109375" customWidth="1"/>
    <col min="11783" max="11784" width="15.7109375" customWidth="1"/>
    <col min="11785" max="11785" width="11.7109375" customWidth="1"/>
    <col min="11786" max="11786" width="6.42578125" bestFit="1" customWidth="1"/>
    <col min="11787" max="11787" width="11.7109375" customWidth="1"/>
    <col min="11788" max="11788" width="0" hidden="1" customWidth="1"/>
    <col min="11789" max="11789" width="3.7109375" customWidth="1"/>
    <col min="11790" max="11790" width="11.140625" bestFit="1" customWidth="1"/>
    <col min="12023" max="12030" width="0" hidden="1" customWidth="1"/>
    <col min="12031" max="12033" width="3.7109375" customWidth="1"/>
    <col min="12034" max="12034" width="12.7109375" customWidth="1"/>
    <col min="12035" max="12035" width="47.42578125" customWidth="1"/>
    <col min="12036" max="12036" width="0" hidden="1" customWidth="1"/>
    <col min="12037" max="12037" width="24.7109375" customWidth="1"/>
    <col min="12038" max="12038" width="14.7109375" customWidth="1"/>
    <col min="12039" max="12040" width="15.7109375" customWidth="1"/>
    <col min="12041" max="12041" width="11.7109375" customWidth="1"/>
    <col min="12042" max="12042" width="6.42578125" bestFit="1" customWidth="1"/>
    <col min="12043" max="12043" width="11.7109375" customWidth="1"/>
    <col min="12044" max="12044" width="0" hidden="1" customWidth="1"/>
    <col min="12045" max="12045" width="3.7109375" customWidth="1"/>
    <col min="12046" max="12046" width="11.140625" bestFit="1" customWidth="1"/>
    <col min="12279" max="12286" width="0" hidden="1" customWidth="1"/>
    <col min="12287" max="12289" width="3.7109375" customWidth="1"/>
    <col min="12290" max="12290" width="12.7109375" customWidth="1"/>
    <col min="12291" max="12291" width="47.42578125" customWidth="1"/>
    <col min="12292" max="12292" width="0" hidden="1" customWidth="1"/>
    <col min="12293" max="12293" width="24.7109375" customWidth="1"/>
    <col min="12294" max="12294" width="14.7109375" customWidth="1"/>
    <col min="12295" max="12296" width="15.7109375" customWidth="1"/>
    <col min="12297" max="12297" width="11.7109375" customWidth="1"/>
    <col min="12298" max="12298" width="6.42578125" bestFit="1" customWidth="1"/>
    <col min="12299" max="12299" width="11.7109375" customWidth="1"/>
    <col min="12300" max="12300" width="0" hidden="1" customWidth="1"/>
    <col min="12301" max="12301" width="3.7109375" customWidth="1"/>
    <col min="12302" max="12302" width="11.140625" bestFit="1" customWidth="1"/>
    <col min="12535" max="12542" width="0" hidden="1" customWidth="1"/>
    <col min="12543" max="12545" width="3.7109375" customWidth="1"/>
    <col min="12546" max="12546" width="12.7109375" customWidth="1"/>
    <col min="12547" max="12547" width="47.42578125" customWidth="1"/>
    <col min="12548" max="12548" width="0" hidden="1" customWidth="1"/>
    <col min="12549" max="12549" width="24.7109375" customWidth="1"/>
    <col min="12550" max="12550" width="14.7109375" customWidth="1"/>
    <col min="12551" max="12552" width="15.7109375" customWidth="1"/>
    <col min="12553" max="12553" width="11.7109375" customWidth="1"/>
    <col min="12554" max="12554" width="6.42578125" bestFit="1" customWidth="1"/>
    <col min="12555" max="12555" width="11.7109375" customWidth="1"/>
    <col min="12556" max="12556" width="0" hidden="1" customWidth="1"/>
    <col min="12557" max="12557" width="3.7109375" customWidth="1"/>
    <col min="12558" max="12558" width="11.140625" bestFit="1" customWidth="1"/>
    <col min="12791" max="12798" width="0" hidden="1" customWidth="1"/>
    <col min="12799" max="12801" width="3.7109375" customWidth="1"/>
    <col min="12802" max="12802" width="12.7109375" customWidth="1"/>
    <col min="12803" max="12803" width="47.42578125" customWidth="1"/>
    <col min="12804" max="12804" width="0" hidden="1" customWidth="1"/>
    <col min="12805" max="12805" width="24.7109375" customWidth="1"/>
    <col min="12806" max="12806" width="14.7109375" customWidth="1"/>
    <col min="12807" max="12808" width="15.7109375" customWidth="1"/>
    <col min="12809" max="12809" width="11.7109375" customWidth="1"/>
    <col min="12810" max="12810" width="6.42578125" bestFit="1" customWidth="1"/>
    <col min="12811" max="12811" width="11.7109375" customWidth="1"/>
    <col min="12812" max="12812" width="0" hidden="1" customWidth="1"/>
    <col min="12813" max="12813" width="3.7109375" customWidth="1"/>
    <col min="12814" max="12814" width="11.140625" bestFit="1" customWidth="1"/>
    <col min="13047" max="13054" width="0" hidden="1" customWidth="1"/>
    <col min="13055" max="13057" width="3.7109375" customWidth="1"/>
    <col min="13058" max="13058" width="12.7109375" customWidth="1"/>
    <col min="13059" max="13059" width="47.42578125" customWidth="1"/>
    <col min="13060" max="13060" width="0" hidden="1" customWidth="1"/>
    <col min="13061" max="13061" width="24.7109375" customWidth="1"/>
    <col min="13062" max="13062" width="14.7109375" customWidth="1"/>
    <col min="13063" max="13064" width="15.7109375" customWidth="1"/>
    <col min="13065" max="13065" width="11.7109375" customWidth="1"/>
    <col min="13066" max="13066" width="6.42578125" bestFit="1" customWidth="1"/>
    <col min="13067" max="13067" width="11.7109375" customWidth="1"/>
    <col min="13068" max="13068" width="0" hidden="1" customWidth="1"/>
    <col min="13069" max="13069" width="3.7109375" customWidth="1"/>
    <col min="13070" max="13070" width="11.140625" bestFit="1" customWidth="1"/>
    <col min="13303" max="13310" width="0" hidden="1" customWidth="1"/>
    <col min="13311" max="13313" width="3.7109375" customWidth="1"/>
    <col min="13314" max="13314" width="12.7109375" customWidth="1"/>
    <col min="13315" max="13315" width="47.42578125" customWidth="1"/>
    <col min="13316" max="13316" width="0" hidden="1" customWidth="1"/>
    <col min="13317" max="13317" width="24.7109375" customWidth="1"/>
    <col min="13318" max="13318" width="14.7109375" customWidth="1"/>
    <col min="13319" max="13320" width="15.7109375" customWidth="1"/>
    <col min="13321" max="13321" width="11.7109375" customWidth="1"/>
    <col min="13322" max="13322" width="6.42578125" bestFit="1" customWidth="1"/>
    <col min="13323" max="13323" width="11.7109375" customWidth="1"/>
    <col min="13324" max="13324" width="0" hidden="1" customWidth="1"/>
    <col min="13325" max="13325" width="3.7109375" customWidth="1"/>
    <col min="13326" max="13326" width="11.140625" bestFit="1" customWidth="1"/>
    <col min="13559" max="13566" width="0" hidden="1" customWidth="1"/>
    <col min="13567" max="13569" width="3.7109375" customWidth="1"/>
    <col min="13570" max="13570" width="12.7109375" customWidth="1"/>
    <col min="13571" max="13571" width="47.42578125" customWidth="1"/>
    <col min="13572" max="13572" width="0" hidden="1" customWidth="1"/>
    <col min="13573" max="13573" width="24.7109375" customWidth="1"/>
    <col min="13574" max="13574" width="14.7109375" customWidth="1"/>
    <col min="13575" max="13576" width="15.7109375" customWidth="1"/>
    <col min="13577" max="13577" width="11.7109375" customWidth="1"/>
    <col min="13578" max="13578" width="6.42578125" bestFit="1" customWidth="1"/>
    <col min="13579" max="13579" width="11.7109375" customWidth="1"/>
    <col min="13580" max="13580" width="0" hidden="1" customWidth="1"/>
    <col min="13581" max="13581" width="3.7109375" customWidth="1"/>
    <col min="13582" max="13582" width="11.140625" bestFit="1" customWidth="1"/>
    <col min="13815" max="13822" width="0" hidden="1" customWidth="1"/>
    <col min="13823" max="13825" width="3.7109375" customWidth="1"/>
    <col min="13826" max="13826" width="12.7109375" customWidth="1"/>
    <col min="13827" max="13827" width="47.42578125" customWidth="1"/>
    <col min="13828" max="13828" width="0" hidden="1" customWidth="1"/>
    <col min="13829" max="13829" width="24.7109375" customWidth="1"/>
    <col min="13830" max="13830" width="14.7109375" customWidth="1"/>
    <col min="13831" max="13832" width="15.7109375" customWidth="1"/>
    <col min="13833" max="13833" width="11.7109375" customWidth="1"/>
    <col min="13834" max="13834" width="6.42578125" bestFit="1" customWidth="1"/>
    <col min="13835" max="13835" width="11.7109375" customWidth="1"/>
    <col min="13836" max="13836" width="0" hidden="1" customWidth="1"/>
    <col min="13837" max="13837" width="3.7109375" customWidth="1"/>
    <col min="13838" max="13838" width="11.140625" bestFit="1" customWidth="1"/>
    <col min="14071" max="14078" width="0" hidden="1" customWidth="1"/>
    <col min="14079" max="14081" width="3.7109375" customWidth="1"/>
    <col min="14082" max="14082" width="12.7109375" customWidth="1"/>
    <col min="14083" max="14083" width="47.42578125" customWidth="1"/>
    <col min="14084" max="14084" width="0" hidden="1" customWidth="1"/>
    <col min="14085" max="14085" width="24.7109375" customWidth="1"/>
    <col min="14086" max="14086" width="14.7109375" customWidth="1"/>
    <col min="14087" max="14088" width="15.7109375" customWidth="1"/>
    <col min="14089" max="14089" width="11.7109375" customWidth="1"/>
    <col min="14090" max="14090" width="6.42578125" bestFit="1" customWidth="1"/>
    <col min="14091" max="14091" width="11.7109375" customWidth="1"/>
    <col min="14092" max="14092" width="0" hidden="1" customWidth="1"/>
    <col min="14093" max="14093" width="3.7109375" customWidth="1"/>
    <col min="14094" max="14094" width="11.140625" bestFit="1" customWidth="1"/>
    <col min="14327" max="14334" width="0" hidden="1" customWidth="1"/>
    <col min="14335" max="14337" width="3.7109375" customWidth="1"/>
    <col min="14338" max="14338" width="12.7109375" customWidth="1"/>
    <col min="14339" max="14339" width="47.42578125" customWidth="1"/>
    <col min="14340" max="14340" width="0" hidden="1" customWidth="1"/>
    <col min="14341" max="14341" width="24.7109375" customWidth="1"/>
    <col min="14342" max="14342" width="14.7109375" customWidth="1"/>
    <col min="14343" max="14344" width="15.7109375" customWidth="1"/>
    <col min="14345" max="14345" width="11.7109375" customWidth="1"/>
    <col min="14346" max="14346" width="6.42578125" bestFit="1" customWidth="1"/>
    <col min="14347" max="14347" width="11.7109375" customWidth="1"/>
    <col min="14348" max="14348" width="0" hidden="1" customWidth="1"/>
    <col min="14349" max="14349" width="3.7109375" customWidth="1"/>
    <col min="14350" max="14350" width="11.140625" bestFit="1" customWidth="1"/>
    <col min="14583" max="14590" width="0" hidden="1" customWidth="1"/>
    <col min="14591" max="14593" width="3.7109375" customWidth="1"/>
    <col min="14594" max="14594" width="12.7109375" customWidth="1"/>
    <col min="14595" max="14595" width="47.42578125" customWidth="1"/>
    <col min="14596" max="14596" width="0" hidden="1" customWidth="1"/>
    <col min="14597" max="14597" width="24.7109375" customWidth="1"/>
    <col min="14598" max="14598" width="14.7109375" customWidth="1"/>
    <col min="14599" max="14600" width="15.7109375" customWidth="1"/>
    <col min="14601" max="14601" width="11.7109375" customWidth="1"/>
    <col min="14602" max="14602" width="6.42578125" bestFit="1" customWidth="1"/>
    <col min="14603" max="14603" width="11.7109375" customWidth="1"/>
    <col min="14604" max="14604" width="0" hidden="1" customWidth="1"/>
    <col min="14605" max="14605" width="3.7109375" customWidth="1"/>
    <col min="14606" max="14606" width="11.140625" bestFit="1" customWidth="1"/>
    <col min="14839" max="14846" width="0" hidden="1" customWidth="1"/>
    <col min="14847" max="14849" width="3.7109375" customWidth="1"/>
    <col min="14850" max="14850" width="12.7109375" customWidth="1"/>
    <col min="14851" max="14851" width="47.42578125" customWidth="1"/>
    <col min="14852" max="14852" width="0" hidden="1" customWidth="1"/>
    <col min="14853" max="14853" width="24.7109375" customWidth="1"/>
    <col min="14854" max="14854" width="14.7109375" customWidth="1"/>
    <col min="14855" max="14856" width="15.7109375" customWidth="1"/>
    <col min="14857" max="14857" width="11.7109375" customWidth="1"/>
    <col min="14858" max="14858" width="6.42578125" bestFit="1" customWidth="1"/>
    <col min="14859" max="14859" width="11.7109375" customWidth="1"/>
    <col min="14860" max="14860" width="0" hidden="1" customWidth="1"/>
    <col min="14861" max="14861" width="3.7109375" customWidth="1"/>
    <col min="14862" max="14862" width="11.140625" bestFit="1" customWidth="1"/>
    <col min="15095" max="15102" width="0" hidden="1" customWidth="1"/>
    <col min="15103" max="15105" width="3.7109375" customWidth="1"/>
    <col min="15106" max="15106" width="12.7109375" customWidth="1"/>
    <col min="15107" max="15107" width="47.42578125" customWidth="1"/>
    <col min="15108" max="15108" width="0" hidden="1" customWidth="1"/>
    <col min="15109" max="15109" width="24.7109375" customWidth="1"/>
    <col min="15110" max="15110" width="14.7109375" customWidth="1"/>
    <col min="15111" max="15112" width="15.7109375" customWidth="1"/>
    <col min="15113" max="15113" width="11.7109375" customWidth="1"/>
    <col min="15114" max="15114" width="6.42578125" bestFit="1" customWidth="1"/>
    <col min="15115" max="15115" width="11.7109375" customWidth="1"/>
    <col min="15116" max="15116" width="0" hidden="1" customWidth="1"/>
    <col min="15117" max="15117" width="3.7109375" customWidth="1"/>
    <col min="15118" max="15118" width="11.140625" bestFit="1" customWidth="1"/>
    <col min="15351" max="15358" width="0" hidden="1" customWidth="1"/>
    <col min="15359" max="15361" width="3.7109375" customWidth="1"/>
    <col min="15362" max="15362" width="12.7109375" customWidth="1"/>
    <col min="15363" max="15363" width="47.42578125" customWidth="1"/>
    <col min="15364" max="15364" width="0" hidden="1" customWidth="1"/>
    <col min="15365" max="15365" width="24.7109375" customWidth="1"/>
    <col min="15366" max="15366" width="14.7109375" customWidth="1"/>
    <col min="15367" max="15368" width="15.7109375" customWidth="1"/>
    <col min="15369" max="15369" width="11.7109375" customWidth="1"/>
    <col min="15370" max="15370" width="6.42578125" bestFit="1" customWidth="1"/>
    <col min="15371" max="15371" width="11.7109375" customWidth="1"/>
    <col min="15372" max="15372" width="0" hidden="1" customWidth="1"/>
    <col min="15373" max="15373" width="3.7109375" customWidth="1"/>
    <col min="15374" max="15374" width="11.140625" bestFit="1" customWidth="1"/>
    <col min="15607" max="15614" width="0" hidden="1" customWidth="1"/>
    <col min="15615" max="15617" width="3.7109375" customWidth="1"/>
    <col min="15618" max="15618" width="12.7109375" customWidth="1"/>
    <col min="15619" max="15619" width="47.42578125" customWidth="1"/>
    <col min="15620" max="15620" width="0" hidden="1" customWidth="1"/>
    <col min="15621" max="15621" width="24.7109375" customWidth="1"/>
    <col min="15622" max="15622" width="14.7109375" customWidth="1"/>
    <col min="15623" max="15624" width="15.7109375" customWidth="1"/>
    <col min="15625" max="15625" width="11.7109375" customWidth="1"/>
    <col min="15626" max="15626" width="6.42578125" bestFit="1" customWidth="1"/>
    <col min="15627" max="15627" width="11.7109375" customWidth="1"/>
    <col min="15628" max="15628" width="0" hidden="1" customWidth="1"/>
    <col min="15629" max="15629" width="3.7109375" customWidth="1"/>
    <col min="15630" max="15630" width="11.140625" bestFit="1" customWidth="1"/>
    <col min="15863" max="15870" width="0" hidden="1" customWidth="1"/>
    <col min="15871" max="15873" width="3.7109375" customWidth="1"/>
    <col min="15874" max="15874" width="12.7109375" customWidth="1"/>
    <col min="15875" max="15875" width="47.42578125" customWidth="1"/>
    <col min="15876" max="15876" width="0" hidden="1" customWidth="1"/>
    <col min="15877" max="15877" width="24.7109375" customWidth="1"/>
    <col min="15878" max="15878" width="14.7109375" customWidth="1"/>
    <col min="15879" max="15880" width="15.7109375" customWidth="1"/>
    <col min="15881" max="15881" width="11.7109375" customWidth="1"/>
    <col min="15882" max="15882" width="6.42578125" bestFit="1" customWidth="1"/>
    <col min="15883" max="15883" width="11.7109375" customWidth="1"/>
    <col min="15884" max="15884" width="0" hidden="1" customWidth="1"/>
    <col min="15885" max="15885" width="3.7109375" customWidth="1"/>
    <col min="15886" max="15886" width="11.140625" bestFit="1" customWidth="1"/>
    <col min="16119" max="16126" width="0" hidden="1" customWidth="1"/>
    <col min="16127" max="16129" width="3.7109375" customWidth="1"/>
    <col min="16130" max="16130" width="12.7109375" customWidth="1"/>
    <col min="16131" max="16131" width="47.42578125" customWidth="1"/>
    <col min="16132" max="16132" width="0" hidden="1" customWidth="1"/>
    <col min="16133" max="16133" width="24.7109375" customWidth="1"/>
    <col min="16134" max="16134" width="14.7109375" customWidth="1"/>
    <col min="16135" max="16136" width="15.7109375" customWidth="1"/>
    <col min="16137" max="16137" width="11.7109375" customWidth="1"/>
    <col min="16138" max="16138" width="6.42578125" bestFit="1" customWidth="1"/>
    <col min="16139" max="16139" width="11.7109375" customWidth="1"/>
    <col min="16140" max="16140" width="0" hidden="1" customWidth="1"/>
    <col min="16141" max="16141" width="3.7109375" customWidth="1"/>
    <col min="16142" max="16142" width="11.140625" bestFit="1" customWidth="1"/>
  </cols>
  <sheetData>
    <row r="1" spans="12:24" hidden="1"/>
    <row r="2" spans="12:24" hidden="1"/>
    <row r="3" spans="12:24" hidden="1"/>
    <row r="4" spans="12:24" ht="3" customHeight="1"/>
    <row r="5" spans="12:24" ht="22.5" customHeight="1">
      <c r="L5" s="1" t="s">
        <v>685</v>
      </c>
      <c r="M5" s="1"/>
      <c r="N5" s="1"/>
      <c r="O5" s="1"/>
      <c r="P5" s="1"/>
      <c r="Q5" s="1"/>
      <c r="R5" s="1"/>
      <c r="S5" s="1"/>
      <c r="T5" s="1"/>
    </row>
    <row r="6" spans="12:24" ht="3" customHeight="1"/>
    <row r="7" spans="12:24">
      <c r="M7" t="s">
        <v>502</v>
      </c>
      <c r="O7" s="1" t="str">
        <f>IF(NameOrPr_ch="",IF(NameOrPr="","",NameOrPr),NameOrPr_ch)</f>
        <v>Комитет по тарифам и энергетике Псковской области</v>
      </c>
      <c r="P7" s="1"/>
      <c r="Q7" s="1"/>
      <c r="R7" s="1"/>
      <c r="S7" s="1"/>
      <c r="T7" s="1"/>
    </row>
    <row r="8" spans="12:24">
      <c r="M8" t="s">
        <v>595</v>
      </c>
      <c r="O8" s="1" t="str">
        <f>IF(datePr_ch="",IF(datePr="","",datePr),datePr_ch)</f>
        <v>23.11.2022</v>
      </c>
      <c r="P8" s="1"/>
      <c r="Q8" s="1"/>
      <c r="R8" s="1"/>
      <c r="S8" s="1"/>
      <c r="T8" s="1"/>
    </row>
    <row r="9" spans="12:24">
      <c r="M9" t="s">
        <v>594</v>
      </c>
      <c r="O9" s="1" t="str">
        <f>IF(numberPr_ch="",IF(numberPr="","",numberPr),numberPr_ch)</f>
        <v>№163-т от 23.11.2022; №212-т от 23.11.2022</v>
      </c>
      <c r="P9" s="1"/>
      <c r="Q9" s="1"/>
      <c r="R9" s="1"/>
      <c r="S9" s="1"/>
      <c r="T9" s="1"/>
    </row>
    <row r="10" spans="12:24">
      <c r="M10" t="s">
        <v>501</v>
      </c>
      <c r="O10" s="1" t="str">
        <f>IF(IstPub_ch="",IF(IstPub="","",IstPub),IstPub_ch)</f>
        <v>https://tarif.pskov.ru/deystvuyushchie-tarify/teplosnabzhenie</v>
      </c>
      <c r="P10" s="1"/>
      <c r="Q10" s="1"/>
      <c r="R10" s="1"/>
      <c r="S10" s="1"/>
      <c r="T10" s="1"/>
    </row>
    <row r="11" spans="12:24" hidden="1">
      <c r="Q11" t="s">
        <v>720</v>
      </c>
      <c r="R11" t="s">
        <v>721</v>
      </c>
    </row>
    <row r="12" spans="12:24" hidden="1">
      <c r="L12" s="1"/>
      <c r="M12" s="1"/>
      <c r="V12" t="s">
        <v>373</v>
      </c>
    </row>
    <row r="13" spans="12:24" ht="15" customHeight="1">
      <c r="Q13" s="1"/>
      <c r="R13" s="1"/>
      <c r="S13" s="1"/>
      <c r="T13" s="1"/>
      <c r="U13" s="1"/>
      <c r="V13" s="1"/>
    </row>
    <row r="14" spans="12:24">
      <c r="L14" s="1" t="s">
        <v>454</v>
      </c>
      <c r="M14" s="1"/>
      <c r="N14" s="1"/>
      <c r="O14" s="1"/>
      <c r="P14" s="1"/>
      <c r="Q14" s="1"/>
      <c r="R14" s="1"/>
      <c r="S14" s="1"/>
      <c r="T14" s="1"/>
      <c r="U14" s="1"/>
      <c r="V14" s="1"/>
      <c r="W14" s="1"/>
      <c r="X14" s="1" t="s">
        <v>455</v>
      </c>
    </row>
    <row r="15" spans="12:24" ht="14.25" customHeight="1">
      <c r="L15" s="1" t="s">
        <v>92</v>
      </c>
      <c r="M15" s="1" t="s">
        <v>625</v>
      </c>
      <c r="O15" s="1" t="s">
        <v>626</v>
      </c>
      <c r="P15" s="1" t="s">
        <v>627</v>
      </c>
      <c r="Q15" s="1" t="s">
        <v>640</v>
      </c>
      <c r="R15" s="1"/>
      <c r="S15" s="1"/>
      <c r="T15" s="1"/>
      <c r="U15" s="1"/>
      <c r="V15" s="1" t="s">
        <v>341</v>
      </c>
      <c r="W15" s="1" t="s">
        <v>275</v>
      </c>
      <c r="X15" s="1"/>
    </row>
    <row r="16" spans="12:24" ht="25.5" customHeight="1">
      <c r="L16" s="1"/>
      <c r="M16" s="1"/>
      <c r="O16" s="1"/>
      <c r="P16" s="1"/>
      <c r="Q16" s="1" t="s">
        <v>678</v>
      </c>
      <c r="R16" s="1"/>
      <c r="S16" s="1" t="s">
        <v>653</v>
      </c>
      <c r="T16" s="1"/>
      <c r="U16" s="1"/>
      <c r="V16" s="1"/>
      <c r="W16" s="1"/>
      <c r="X16" s="1"/>
    </row>
    <row r="17" spans="1:25" ht="14.25" customHeight="1">
      <c r="L17" s="1"/>
      <c r="M17" s="1"/>
      <c r="O17" s="1"/>
      <c r="P17" s="1"/>
      <c r="Q17" t="s">
        <v>676</v>
      </c>
      <c r="R17" t="s">
        <v>677</v>
      </c>
      <c r="S17" t="s">
        <v>274</v>
      </c>
      <c r="T17" s="1" t="s">
        <v>273</v>
      </c>
      <c r="U17" s="1"/>
      <c r="V17" s="1"/>
      <c r="W17" s="1"/>
      <c r="X17" s="1"/>
    </row>
    <row r="18" spans="1:25">
      <c r="K18">
        <v>1</v>
      </c>
      <c r="L18" t="s">
        <v>93</v>
      </c>
      <c r="M18" t="s">
        <v>49</v>
      </c>
      <c r="N18" t="s">
        <v>49</v>
      </c>
      <c r="O18">
        <f t="shared" ref="O18:T18" ca="1" si="0">OFFSET(O18,0,-1)+1</f>
        <v>3</v>
      </c>
      <c r="P18">
        <f t="shared" ca="1" si="0"/>
        <v>4</v>
      </c>
      <c r="Q18">
        <f t="shared" ca="1" si="0"/>
        <v>5</v>
      </c>
      <c r="R18">
        <f t="shared" ca="1" si="0"/>
        <v>6</v>
      </c>
      <c r="S18">
        <f t="shared" ca="1" si="0"/>
        <v>7</v>
      </c>
      <c r="T18" s="1">
        <f t="shared" ca="1" si="0"/>
        <v>8</v>
      </c>
      <c r="U18" s="1"/>
      <c r="V18">
        <f ca="1">OFFSET(V18,0,-2)+1</f>
        <v>9</v>
      </c>
      <c r="X18">
        <f ca="1">OFFSET(X18,0,-2)+1</f>
        <v>10</v>
      </c>
    </row>
    <row r="19" spans="1:25">
      <c r="A19" s="1">
        <v>1</v>
      </c>
      <c r="L19">
        <f>mergeValue(A19)</f>
        <v>1</v>
      </c>
      <c r="M19" t="s">
        <v>20</v>
      </c>
      <c r="O19" s="1"/>
      <c r="P19" s="1"/>
      <c r="Q19" s="1"/>
      <c r="R19" s="1"/>
      <c r="S19" s="1"/>
      <c r="T19" s="1"/>
      <c r="U19" s="1"/>
      <c r="V19" s="1"/>
      <c r="W19" s="1"/>
      <c r="X19" t="s">
        <v>476</v>
      </c>
    </row>
    <row r="20" spans="1:25">
      <c r="A20" s="1"/>
      <c r="B20" s="1">
        <v>1</v>
      </c>
      <c r="L20" t="str">
        <f>mergeValue(A20) &amp;"."&amp; mergeValue(B20)</f>
        <v>1.1</v>
      </c>
      <c r="M20" t="s">
        <v>16</v>
      </c>
      <c r="O20" s="1"/>
      <c r="P20" s="1"/>
      <c r="Q20" s="1"/>
      <c r="R20" s="1"/>
      <c r="S20" s="1"/>
      <c r="T20" s="1"/>
      <c r="U20" s="1"/>
      <c r="V20" s="1"/>
      <c r="W20" s="1"/>
      <c r="X20" t="s">
        <v>477</v>
      </c>
    </row>
    <row r="21" spans="1:25">
      <c r="A21" s="1"/>
      <c r="B21" s="1"/>
      <c r="C21" s="1">
        <v>1</v>
      </c>
      <c r="L21" t="str">
        <f>mergeValue(A21) &amp;"."&amp; mergeValue(B21)&amp;"."&amp; mergeValue(C21)</f>
        <v>1.1.1</v>
      </c>
      <c r="M21" t="s">
        <v>7</v>
      </c>
      <c r="O21" s="1"/>
      <c r="P21" s="1"/>
      <c r="Q21" s="1"/>
      <c r="R21" s="1"/>
      <c r="S21" s="1"/>
      <c r="T21" s="1"/>
      <c r="U21" s="1"/>
      <c r="V21" s="1"/>
      <c r="W21" s="1"/>
      <c r="X21" t="s">
        <v>632</v>
      </c>
    </row>
    <row r="22" spans="1:25">
      <c r="A22" s="1"/>
      <c r="B22" s="1"/>
      <c r="C22" s="1"/>
      <c r="D22" s="1">
        <v>1</v>
      </c>
      <c r="L22" t="str">
        <f>mergeValue(A22) &amp;"."&amp; mergeValue(B22)&amp;"."&amp; mergeValue(C22)&amp;"."&amp; mergeValue(D22)</f>
        <v>1.1.1.1</v>
      </c>
      <c r="M22" t="s">
        <v>22</v>
      </c>
      <c r="O22" s="1"/>
      <c r="P22" s="1"/>
      <c r="Q22" s="1"/>
      <c r="R22" s="1"/>
      <c r="S22" s="1"/>
      <c r="T22" s="1"/>
      <c r="U22" s="1"/>
      <c r="V22" s="1"/>
      <c r="W22" s="1"/>
      <c r="X22" t="s">
        <v>686</v>
      </c>
    </row>
    <row r="23" spans="1:25" ht="42.95" customHeight="1">
      <c r="A23" s="1"/>
      <c r="B23" s="1"/>
      <c r="C23" s="1"/>
      <c r="D23" s="1"/>
      <c r="E23">
        <v>1</v>
      </c>
      <c r="L23" t="str">
        <f>mergeValue(A23) &amp;"."&amp; mergeValue(B23)&amp;"."&amp; mergeValue(C23)&amp;"."&amp; mergeValue(D23)&amp;"."&amp; mergeValue(E23)</f>
        <v>1.1.1.1.1</v>
      </c>
      <c r="T23" t="s">
        <v>85</v>
      </c>
      <c r="V23" t="s">
        <v>85</v>
      </c>
      <c r="X23" s="1" t="s">
        <v>687</v>
      </c>
      <c r="Y23" t="str">
        <f>strCheckDateTwo(N23:W23)</f>
        <v/>
      </c>
    </row>
    <row r="24" spans="1:25" hidden="1">
      <c r="A24" s="1"/>
      <c r="B24" s="1"/>
      <c r="C24" s="1"/>
      <c r="D24" s="1"/>
      <c r="R24" t="str">
        <f>S23 &amp; "-" &amp; U23</f>
        <v>-</v>
      </c>
      <c r="X24" s="1"/>
    </row>
    <row r="25" spans="1:25" ht="15" customHeight="1">
      <c r="A25" s="1"/>
      <c r="B25" s="1"/>
      <c r="C25" s="1"/>
      <c r="D25" s="1"/>
      <c r="M25" t="s">
        <v>5</v>
      </c>
      <c r="X25" s="1"/>
    </row>
    <row r="26" spans="1:25" ht="15" customHeight="1">
      <c r="A26" s="1"/>
      <c r="B26" s="1"/>
      <c r="C26" s="1"/>
      <c r="M26" t="s">
        <v>17</v>
      </c>
    </row>
    <row r="27" spans="1:25" ht="15" customHeight="1">
      <c r="A27" s="1"/>
      <c r="B27" s="1"/>
      <c r="M27" t="s">
        <v>18</v>
      </c>
    </row>
    <row r="28" spans="1:25" ht="15" customHeight="1">
      <c r="A28" s="1"/>
      <c r="M28" t="s">
        <v>19</v>
      </c>
    </row>
    <row r="29" spans="1:25" ht="15" customHeight="1">
      <c r="M29" t="s">
        <v>309</v>
      </c>
    </row>
    <row r="30" spans="1:25" ht="3" customHeight="1"/>
    <row r="31" spans="1:25" ht="96" customHeight="1">
      <c r="L31">
        <v>1</v>
      </c>
      <c r="M31" s="1" t="s">
        <v>688</v>
      </c>
      <c r="N31" s="1"/>
      <c r="O31" s="1"/>
      <c r="P31" s="1"/>
      <c r="Q31" s="1"/>
      <c r="R31" s="1"/>
      <c r="S31" s="1"/>
      <c r="T31" s="1"/>
      <c r="U31" s="1"/>
      <c r="V31" s="1"/>
      <c r="W31" s="1"/>
      <c r="X31" s="1"/>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sheetPr codeName="List05_11">
    <tabColor theme="0" tint="-0.249977111117893"/>
  </sheetPr>
  <dimension ref="A1:J27"/>
  <sheetViews>
    <sheetView showGridLines="0" topLeftCell="E1" zoomScale="80" zoomScaleNormal="80" workbookViewId="0">
      <selection activeCell="F2" sqref="F2:H2"/>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210</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H8" t="str">
        <f>IF('Перечень тарифов'!R21="","наименование отсутствует","" &amp; 'Перечень тарифов'!R21 &amp; "")</f>
        <v>наименование отсутствует</v>
      </c>
      <c r="I8" t="s">
        <v>589</v>
      </c>
    </row>
    <row r="9" spans="1:10">
      <c r="A9" s="1"/>
      <c r="F9" t="str">
        <f>"3." &amp;mergeValue(A9)</f>
        <v>3.1</v>
      </c>
      <c r="G9" t="s">
        <v>495</v>
      </c>
      <c r="H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H12" t="str">
        <f>IF(Территории!H13="","","" &amp; Территории!H13 &amp; "")</f>
        <v>Гдовский район</v>
      </c>
      <c r="I12" t="s">
        <v>500</v>
      </c>
    </row>
    <row r="13" spans="1:10">
      <c r="A13" s="1"/>
      <c r="B13" s="1"/>
      <c r="C13" s="1"/>
      <c r="D13">
        <v>1</v>
      </c>
      <c r="F13" t="str">
        <f>"4."&amp;mergeValue(A13) &amp;"."&amp;mergeValue(B13)&amp;"."&amp;mergeValue(C13)&amp;"."&amp;mergeValue(D13)</f>
        <v>4.1.1.1.1</v>
      </c>
      <c r="G13" t="s">
        <v>498</v>
      </c>
      <c r="H13" t="str">
        <f>IF(Территории!R14="","","" &amp; Территории!R14 &amp; "")</f>
        <v>Гдов (58608101)</v>
      </c>
      <c r="I13" t="s">
        <v>590</v>
      </c>
    </row>
    <row r="14" spans="1:10">
      <c r="A14" s="1">
        <v>2</v>
      </c>
      <c r="F14" t="str">
        <f>"2." &amp;mergeValue(A14)</f>
        <v>2.2</v>
      </c>
      <c r="G14" t="s">
        <v>494</v>
      </c>
      <c r="H14" t="str">
        <f>IF('Перечень тарифов'!R24="","наименование отсутствует","" &amp; 'Перечень тарифов'!R24 &amp; "")</f>
        <v>наименование отсутствует</v>
      </c>
      <c r="I14" t="s">
        <v>589</v>
      </c>
    </row>
    <row r="15" spans="1:10">
      <c r="A15" s="1"/>
      <c r="F15" t="str">
        <f>"3." &amp;mergeValue(A15)</f>
        <v>3.2</v>
      </c>
      <c r="G15" t="s">
        <v>495</v>
      </c>
      <c r="H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t="s">
        <v>587</v>
      </c>
    </row>
    <row r="16" spans="1:10">
      <c r="A16" s="1"/>
      <c r="F16" t="str">
        <f>"4."&amp;mergeValue(A16)</f>
        <v>4.2</v>
      </c>
      <c r="G16" t="s">
        <v>496</v>
      </c>
      <c r="H16" t="s">
        <v>458</v>
      </c>
    </row>
    <row r="17" spans="1:9">
      <c r="A17" s="1"/>
      <c r="B17" s="1">
        <v>1</v>
      </c>
      <c r="F17" t="str">
        <f>"4."&amp;mergeValue(A17) &amp;"."&amp;mergeValue(B17)</f>
        <v>4.2.1</v>
      </c>
      <c r="G17" t="s">
        <v>591</v>
      </c>
      <c r="H17" t="str">
        <f>IF(region_name="","",region_name)</f>
        <v>Псковская область</v>
      </c>
      <c r="I17" t="s">
        <v>499</v>
      </c>
    </row>
    <row r="18" spans="1:9">
      <c r="A18" s="1"/>
      <c r="B18" s="1"/>
      <c r="C18" s="1">
        <v>1</v>
      </c>
      <c r="F18" t="str">
        <f>"4."&amp;mergeValue(A18) &amp;"."&amp;mergeValue(B18)&amp;"."&amp;mergeValue(C18)</f>
        <v>4.2.1.1</v>
      </c>
      <c r="G18" t="s">
        <v>497</v>
      </c>
      <c r="H18" t="str">
        <f>IF(Территории!H16="","","" &amp; Территории!H16 &amp; "")</f>
        <v>Пушкиногорский район</v>
      </c>
      <c r="I18" t="s">
        <v>500</v>
      </c>
    </row>
    <row r="19" spans="1:9">
      <c r="A19" s="1"/>
      <c r="B19" s="1"/>
      <c r="C19" s="1"/>
      <c r="D19">
        <v>1</v>
      </c>
      <c r="F19" t="str">
        <f>"4."&amp;mergeValue(A19) &amp;"."&amp;mergeValue(B19)&amp;"."&amp;mergeValue(C19)&amp;"."&amp;mergeValue(D19)</f>
        <v>4.2.1.1.1</v>
      </c>
      <c r="G19" t="s">
        <v>498</v>
      </c>
      <c r="H19" t="str">
        <f>IF(Территории!R17="","","" &amp; Территории!R17 &amp; "")</f>
        <v>Пушкиногорье (58651152)</v>
      </c>
      <c r="I19" t="s">
        <v>590</v>
      </c>
    </row>
    <row r="20" spans="1:9">
      <c r="A20" s="1">
        <v>3</v>
      </c>
      <c r="F20" t="str">
        <f>"2." &amp;mergeValue(A20)</f>
        <v>2.3</v>
      </c>
      <c r="G20" t="s">
        <v>494</v>
      </c>
      <c r="H20" t="str">
        <f>IF('Перечень тарифов'!R27="","наименование отсутствует","" &amp; 'Перечень тарифов'!R27 &amp; "")</f>
        <v>наименование отсутствует</v>
      </c>
      <c r="I20" t="s">
        <v>589</v>
      </c>
    </row>
    <row r="21" spans="1:9">
      <c r="A21" s="1"/>
      <c r="F21" t="str">
        <f>"3." &amp;mergeValue(A21)</f>
        <v>3.3</v>
      </c>
      <c r="G21" t="s">
        <v>495</v>
      </c>
      <c r="H2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t="s">
        <v>587</v>
      </c>
    </row>
    <row r="22" spans="1:9">
      <c r="A22" s="1"/>
      <c r="F22" t="str">
        <f>"4."&amp;mergeValue(A22)</f>
        <v>4.3</v>
      </c>
      <c r="G22" t="s">
        <v>496</v>
      </c>
      <c r="H22" t="s">
        <v>458</v>
      </c>
    </row>
    <row r="23" spans="1:9">
      <c r="A23" s="1"/>
      <c r="B23" s="1">
        <v>1</v>
      </c>
      <c r="F23" t="str">
        <f>"4."&amp;mergeValue(A23) &amp;"."&amp;mergeValue(B23)</f>
        <v>4.3.1</v>
      </c>
      <c r="G23" t="s">
        <v>591</v>
      </c>
      <c r="H23" t="str">
        <f>IF(region_name="","",region_name)</f>
        <v>Псковская область</v>
      </c>
      <c r="I23" t="s">
        <v>499</v>
      </c>
    </row>
    <row r="24" spans="1:9">
      <c r="A24" s="1"/>
      <c r="B24" s="1"/>
      <c r="C24" s="1">
        <v>1</v>
      </c>
      <c r="F24" t="str">
        <f>"4."&amp;mergeValue(A24) &amp;"."&amp;mergeValue(B24)&amp;"."&amp;mergeValue(C24)</f>
        <v>4.3.1.1</v>
      </c>
      <c r="G24" t="s">
        <v>497</v>
      </c>
      <c r="H24" t="str">
        <f>IF(Территории!H19="","","" &amp; Территории!H19 &amp; "")</f>
        <v>Пушкиногорский район</v>
      </c>
      <c r="I24" t="s">
        <v>500</v>
      </c>
    </row>
    <row r="25" spans="1:9">
      <c r="A25" s="1"/>
      <c r="B25" s="1"/>
      <c r="C25" s="1"/>
      <c r="D25">
        <v>1</v>
      </c>
      <c r="F25" t="str">
        <f>"4."&amp;mergeValue(A25) &amp;"."&amp;mergeValue(B25)&amp;"."&amp;mergeValue(C25)&amp;"."&amp;mergeValue(D25)</f>
        <v>4.3.1.1.1</v>
      </c>
      <c r="G25" t="s">
        <v>498</v>
      </c>
      <c r="H25" t="str">
        <f>IF(Территории!R20="","","" &amp; Территории!R20 &amp; "")</f>
        <v>Пушкиногорский район (58651000)</v>
      </c>
      <c r="I25" t="s">
        <v>590</v>
      </c>
    </row>
    <row r="26" spans="1:9" ht="3" customHeight="1"/>
    <row r="27" spans="1:9" ht="15" customHeight="1">
      <c r="G27" s="1" t="s">
        <v>592</v>
      </c>
      <c r="H27" s="1"/>
    </row>
  </sheetData>
  <sheetProtection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List11">
    <tabColor rgb="FFEAEBEE"/>
    <pageSetUpPr fitToPage="1"/>
  </sheetPr>
  <dimension ref="A1:G22"/>
  <sheetViews>
    <sheetView showGridLines="0" topLeftCell="C4" zoomScale="90" zoomScaleNormal="90" workbookViewId="0">
      <selection activeCell="D5" sqref="D5:F5"/>
    </sheetView>
  </sheetViews>
  <sheetFormatPr defaultColWidth="10.5703125" defaultRowHeight="15"/>
  <cols>
    <col min="1" max="2" width="9.140625" hidden="1" customWidth="1"/>
    <col min="3" max="3" width="3.7109375" customWidth="1"/>
    <col min="4" max="4" width="6.28515625" bestFit="1" customWidth="1"/>
    <col min="5" max="6" width="64.140625" customWidth="1"/>
    <col min="7" max="7" width="115.7109375" customWidth="1"/>
  </cols>
  <sheetData>
    <row r="1" spans="3:7" hidden="1"/>
    <row r="2" spans="3:7" hidden="1"/>
    <row r="3" spans="3:7" hidden="1"/>
    <row r="4" spans="3:7" ht="3" customHeight="1"/>
    <row r="5" spans="3:7">
      <c r="D5" s="1" t="s">
        <v>729</v>
      </c>
      <c r="E5" s="1"/>
      <c r="F5" s="1"/>
    </row>
    <row r="6" spans="3:7" ht="3" customHeight="1"/>
    <row r="7" spans="3:7">
      <c r="D7" s="1" t="s">
        <v>454</v>
      </c>
      <c r="E7" s="1"/>
      <c r="F7" s="1"/>
      <c r="G7" s="1" t="s">
        <v>455</v>
      </c>
    </row>
    <row r="8" spans="3:7">
      <c r="D8" t="s">
        <v>92</v>
      </c>
      <c r="E8" t="s">
        <v>457</v>
      </c>
      <c r="F8" t="s">
        <v>456</v>
      </c>
      <c r="G8" s="1"/>
    </row>
    <row r="9" spans="3:7" ht="12" customHeight="1">
      <c r="D9" t="s">
        <v>93</v>
      </c>
      <c r="E9" t="s">
        <v>49</v>
      </c>
      <c r="F9" t="s">
        <v>50</v>
      </c>
      <c r="G9" t="s">
        <v>51</v>
      </c>
    </row>
    <row r="10" spans="3:7">
      <c r="D10">
        <v>1</v>
      </c>
      <c r="E10" t="s">
        <v>691</v>
      </c>
      <c r="F10" t="s">
        <v>458</v>
      </c>
    </row>
    <row r="11" spans="3:7">
      <c r="D11" t="s">
        <v>295</v>
      </c>
      <c r="E11" t="s">
        <v>692</v>
      </c>
      <c r="F11" t="s">
        <v>458</v>
      </c>
    </row>
    <row r="12" spans="3:7" ht="20.100000000000001" customHeight="1">
      <c r="D12" t="s">
        <v>8</v>
      </c>
      <c r="E12" t="s">
        <v>1331</v>
      </c>
      <c r="F12" t="s">
        <v>1333</v>
      </c>
      <c r="G12" s="1" t="s">
        <v>596</v>
      </c>
    </row>
    <row r="13" spans="3:7" ht="20.100000000000001" customHeight="1">
      <c r="C13" t="s">
        <v>1324</v>
      </c>
      <c r="D13" t="s">
        <v>1330</v>
      </c>
      <c r="E13" t="s">
        <v>1332</v>
      </c>
      <c r="F13" t="s">
        <v>1334</v>
      </c>
      <c r="G13" s="1"/>
    </row>
    <row r="14" spans="3:7" ht="15" customHeight="1">
      <c r="E14" t="s">
        <v>328</v>
      </c>
      <c r="G14" s="1"/>
    </row>
    <row r="15" spans="3:7">
      <c r="D15" t="s">
        <v>329</v>
      </c>
      <c r="E15" t="s">
        <v>693</v>
      </c>
      <c r="F15" t="s">
        <v>458</v>
      </c>
    </row>
    <row r="16" spans="3:7" ht="42.95" customHeight="1">
      <c r="D16" t="s">
        <v>443</v>
      </c>
      <c r="G16" s="1" t="s">
        <v>694</v>
      </c>
    </row>
    <row r="17" spans="4:7" ht="15" customHeight="1">
      <c r="E17" t="s">
        <v>328</v>
      </c>
      <c r="G17" s="1"/>
    </row>
    <row r="18" spans="4:7">
      <c r="D18" t="s">
        <v>732</v>
      </c>
      <c r="E18" t="s">
        <v>734</v>
      </c>
      <c r="F18" t="s">
        <v>458</v>
      </c>
    </row>
    <row r="19" spans="4:7" hidden="1">
      <c r="D19" t="s">
        <v>733</v>
      </c>
    </row>
    <row r="20" spans="4:7" ht="15" customHeight="1">
      <c r="E20" t="s">
        <v>328</v>
      </c>
    </row>
    <row r="21" spans="4:7" ht="3" customHeight="1"/>
    <row r="22" spans="4:7">
      <c r="D22" t="s">
        <v>730</v>
      </c>
      <c r="E22" t="s">
        <v>731</v>
      </c>
    </row>
  </sheetData>
  <sheetProtection sheet="1" objects="1" scenarios="1" formatColumns="0" formatRows="0"/>
  <dataConsolidate/>
  <mergeCells count="5">
    <mergeCell ref="G16:G17"/>
    <mergeCell ref="D7:F7"/>
    <mergeCell ref="G7:G8"/>
    <mergeCell ref="G12:G14"/>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6:F17 F12:F13">
      <formula1>900</formula1>
    </dataValidation>
    <dataValidation type="textLength" operator="lessThanOrEqual" allowBlank="1" showInputMessage="1" showErrorMessage="1" errorTitle="Ошибка" error="Допускается ввод не более 900 символов!" sqref="E12:E13 E16 G16 G19 G12">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465d2b15-af9f-41b7-a80e-bc65cd347f5a"/>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07fde085-a5ee-4844-a313-d698e567cf39"/>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opLeftCell="C4" workbookViewId="0"/>
  </sheetViews>
  <sheetFormatPr defaultColWidth="10.5703125" defaultRowHeight="15"/>
  <cols>
    <col min="1" max="2" width="9.140625" hidden="1" customWidth="1"/>
    <col min="3" max="3" width="3.7109375" customWidth="1"/>
    <col min="4" max="4" width="6.28515625" bestFit="1" customWidth="1"/>
    <col min="5" max="5" width="63.42578125" customWidth="1"/>
    <col min="6" max="6" width="1.7109375" hidden="1" customWidth="1"/>
    <col min="7" max="8" width="35.7109375" customWidth="1"/>
    <col min="9" max="9" width="91.5703125" customWidth="1"/>
  </cols>
  <sheetData>
    <row r="1" spans="2:9" hidden="1"/>
    <row r="2" spans="2:9" hidden="1"/>
    <row r="3" spans="2:9" hidden="1"/>
    <row r="4" spans="2:9" ht="3" customHeight="1"/>
    <row r="5" spans="2:9" ht="26.1" customHeight="1">
      <c r="D5" s="1" t="s">
        <v>695</v>
      </c>
      <c r="E5" s="1"/>
      <c r="F5" s="1"/>
      <c r="G5" s="1"/>
      <c r="H5" s="1"/>
    </row>
    <row r="6" spans="2:9" ht="3" customHeight="1"/>
    <row r="7" spans="2:9" ht="21" customHeight="1">
      <c r="D7" s="1" t="s">
        <v>454</v>
      </c>
      <c r="E7" s="1"/>
      <c r="F7" s="1"/>
      <c r="G7" s="1"/>
      <c r="H7" s="1"/>
      <c r="I7" s="1" t="s">
        <v>455</v>
      </c>
    </row>
    <row r="8" spans="2:9" ht="21" customHeight="1">
      <c r="D8" t="s">
        <v>92</v>
      </c>
      <c r="E8" t="s">
        <v>457</v>
      </c>
      <c r="G8" t="s">
        <v>442</v>
      </c>
      <c r="H8" t="s">
        <v>456</v>
      </c>
      <c r="I8" s="1"/>
    </row>
    <row r="9" spans="2:9" ht="12" customHeight="1">
      <c r="D9" t="s">
        <v>93</v>
      </c>
      <c r="E9" t="s">
        <v>49</v>
      </c>
      <c r="G9" t="s">
        <v>50</v>
      </c>
      <c r="H9" t="s">
        <v>51</v>
      </c>
      <c r="I9" t="s">
        <v>68</v>
      </c>
    </row>
    <row r="10" spans="2:9">
      <c r="D10">
        <v>1</v>
      </c>
      <c r="E10" s="1" t="s">
        <v>459</v>
      </c>
      <c r="F10" s="1"/>
      <c r="G10" s="1"/>
      <c r="H10" s="1"/>
    </row>
    <row r="11" spans="2:9" ht="20.100000000000001" customHeight="1">
      <c r="D11" t="s">
        <v>295</v>
      </c>
      <c r="E11" t="s">
        <v>460</v>
      </c>
      <c r="H11" t="s">
        <v>458</v>
      </c>
      <c r="I11" t="s">
        <v>461</v>
      </c>
    </row>
    <row r="12" spans="2:9">
      <c r="D12" t="s">
        <v>329</v>
      </c>
      <c r="E12" t="s">
        <v>462</v>
      </c>
      <c r="I12" t="s">
        <v>696</v>
      </c>
    </row>
    <row r="13" spans="2:9">
      <c r="B13">
        <v>3</v>
      </c>
      <c r="D13">
        <v>2</v>
      </c>
      <c r="E13" t="s">
        <v>697</v>
      </c>
      <c r="G13" t="s">
        <v>458</v>
      </c>
      <c r="I13" t="s">
        <v>463</v>
      </c>
    </row>
    <row r="14" spans="2:9" ht="39" customHeight="1">
      <c r="D14">
        <v>3</v>
      </c>
      <c r="E14" s="1" t="s">
        <v>698</v>
      </c>
      <c r="F14" s="1"/>
      <c r="G14" s="1"/>
      <c r="H14" s="1"/>
    </row>
    <row r="15" spans="2:9" ht="20.100000000000001" customHeight="1">
      <c r="D15" t="s">
        <v>444</v>
      </c>
      <c r="G15" t="s">
        <v>458</v>
      </c>
      <c r="I15" s="1" t="s">
        <v>699</v>
      </c>
    </row>
    <row r="16" spans="2:9" ht="15" customHeight="1">
      <c r="E16" t="s">
        <v>328</v>
      </c>
      <c r="I16" s="1"/>
    </row>
    <row r="17" spans="2:12" ht="69" customHeight="1">
      <c r="B17">
        <v>3</v>
      </c>
      <c r="D17">
        <v>4</v>
      </c>
      <c r="E17" s="1" t="s">
        <v>700</v>
      </c>
      <c r="F17" s="1"/>
      <c r="G17" s="1"/>
      <c r="H17" s="1"/>
    </row>
    <row r="18" spans="2:12" ht="20.100000000000001" customHeight="1">
      <c r="D18" t="s">
        <v>445</v>
      </c>
      <c r="E18" t="s">
        <v>464</v>
      </c>
      <c r="H18" t="s">
        <v>458</v>
      </c>
      <c r="I18" s="1" t="s">
        <v>481</v>
      </c>
    </row>
    <row r="19" spans="2:12" ht="15" customHeight="1">
      <c r="E19" t="s">
        <v>328</v>
      </c>
      <c r="I19" s="1"/>
    </row>
    <row r="20" spans="2:12" ht="30" customHeight="1">
      <c r="B20">
        <v>3</v>
      </c>
      <c r="D20">
        <v>5</v>
      </c>
      <c r="E20" s="1" t="s">
        <v>701</v>
      </c>
      <c r="F20" s="1"/>
      <c r="G20" s="1"/>
      <c r="H20" s="1"/>
    </row>
    <row r="21" spans="2:12" ht="26.1" customHeight="1">
      <c r="D21" t="s">
        <v>446</v>
      </c>
      <c r="E21" s="1" t="s">
        <v>702</v>
      </c>
      <c r="F21" s="1"/>
      <c r="G21" s="1"/>
      <c r="H21" s="1"/>
    </row>
    <row r="22" spans="2:12" ht="32.1" customHeight="1">
      <c r="D22" t="s">
        <v>447</v>
      </c>
      <c r="E22" t="s">
        <v>465</v>
      </c>
      <c r="H22" t="s">
        <v>458</v>
      </c>
      <c r="I22" s="1" t="s">
        <v>703</v>
      </c>
    </row>
    <row r="23" spans="2:12" ht="15" customHeight="1">
      <c r="E23" t="s">
        <v>328</v>
      </c>
      <c r="I23" s="1"/>
    </row>
    <row r="24" spans="2:12" ht="14.25" customHeight="1">
      <c r="D24" t="s">
        <v>448</v>
      </c>
      <c r="E24" s="1" t="s">
        <v>704</v>
      </c>
      <c r="F24" s="1"/>
      <c r="G24" s="1"/>
      <c r="H24" s="1"/>
    </row>
    <row r="25" spans="2:12" ht="54.95" customHeight="1">
      <c r="D25" t="s">
        <v>449</v>
      </c>
      <c r="E25" t="s">
        <v>467</v>
      </c>
      <c r="H25" t="s">
        <v>458</v>
      </c>
      <c r="I25" s="1" t="s">
        <v>597</v>
      </c>
    </row>
    <row r="26" spans="2:12" ht="15" customHeight="1">
      <c r="E26" t="s">
        <v>328</v>
      </c>
      <c r="I26" s="1"/>
    </row>
    <row r="27" spans="2:12" ht="26.1" customHeight="1">
      <c r="D27" t="s">
        <v>450</v>
      </c>
      <c r="E27" s="1" t="s">
        <v>705</v>
      </c>
      <c r="F27" s="1"/>
      <c r="G27" s="1"/>
      <c r="H27" s="1"/>
    </row>
    <row r="28" spans="2:12" ht="32.1" customHeight="1">
      <c r="D28" t="s">
        <v>451</v>
      </c>
      <c r="E28" t="s">
        <v>466</v>
      </c>
      <c r="H28" t="s">
        <v>458</v>
      </c>
      <c r="I28" s="1" t="s">
        <v>706</v>
      </c>
      <c r="L28" t="s">
        <v>574</v>
      </c>
    </row>
    <row r="29" spans="2:12" ht="15" customHeight="1">
      <c r="E29" t="s">
        <v>328</v>
      </c>
      <c r="I29" s="1"/>
    </row>
    <row r="30" spans="2:12" ht="49.5" customHeight="1">
      <c r="B30">
        <v>3</v>
      </c>
      <c r="D30" t="s">
        <v>69</v>
      </c>
      <c r="E30" s="1" t="s">
        <v>708</v>
      </c>
      <c r="F30" s="1"/>
      <c r="G30" s="1"/>
      <c r="H30" s="1"/>
    </row>
    <row r="31" spans="2:12" ht="20.100000000000001" customHeight="1">
      <c r="D31" t="s">
        <v>452</v>
      </c>
      <c r="G31" t="s">
        <v>458</v>
      </c>
      <c r="I31" s="1" t="s">
        <v>480</v>
      </c>
    </row>
    <row r="32" spans="2:12" ht="15" customHeight="1">
      <c r="E32" t="s">
        <v>328</v>
      </c>
      <c r="I32" s="1"/>
    </row>
    <row r="33" spans="4:9" ht="3" customHeight="1"/>
    <row r="34" spans="4:9" ht="24.75" customHeight="1">
      <c r="D34">
        <v>1</v>
      </c>
      <c r="E34" s="1" t="s">
        <v>707</v>
      </c>
      <c r="F34" s="1"/>
      <c r="G34" s="1"/>
      <c r="H34" s="1"/>
      <c r="I34" s="1"/>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M15"/>
  <sheetViews>
    <sheetView showGridLines="0" topLeftCell="C4" workbookViewId="0"/>
  </sheetViews>
  <sheetFormatPr defaultRowHeight="15"/>
  <cols>
    <col min="1" max="2" width="9.140625" hidden="1" customWidth="1"/>
    <col min="3" max="3" width="3.7109375" customWidth="1"/>
    <col min="4" max="4" width="7" bestFit="1" customWidth="1"/>
    <col min="5" max="5" width="11.28515625" customWidth="1"/>
    <col min="6" max="6" width="41" customWidth="1"/>
    <col min="7" max="7" width="18" customWidth="1"/>
    <col min="8" max="8" width="13.140625" customWidth="1"/>
    <col min="9" max="9" width="11.42578125" customWidth="1"/>
    <col min="10" max="10" width="42.140625" customWidth="1"/>
    <col min="11" max="11" width="115.7109375" customWidth="1"/>
    <col min="12" max="12" width="3.7109375" customWidth="1"/>
  </cols>
  <sheetData>
    <row r="1" spans="1:13" hidden="1"/>
    <row r="2" spans="1:13" hidden="1"/>
    <row r="3" spans="1:13" hidden="1"/>
    <row r="4" spans="1:13" ht="3" customHeight="1"/>
    <row r="5" spans="1:13">
      <c r="D5" s="1" t="s">
        <v>478</v>
      </c>
      <c r="E5" s="1"/>
      <c r="F5" s="1"/>
      <c r="G5" s="1"/>
      <c r="H5" s="1"/>
      <c r="I5" s="1"/>
      <c r="J5" s="1"/>
    </row>
    <row r="6" spans="1:13" ht="3" hidden="1" customHeight="1"/>
    <row r="7" spans="1:13" ht="3" customHeight="1"/>
    <row r="8" spans="1:13">
      <c r="D8" s="1" t="s">
        <v>454</v>
      </c>
      <c r="E8" s="1"/>
      <c r="F8" s="1"/>
      <c r="G8" s="1"/>
      <c r="H8" s="1"/>
      <c r="I8" s="1"/>
      <c r="J8" s="1"/>
      <c r="K8" s="1" t="s">
        <v>455</v>
      </c>
    </row>
    <row r="9" spans="1:13">
      <c r="D9" s="1" t="s">
        <v>92</v>
      </c>
      <c r="E9" s="1" t="s">
        <v>482</v>
      </c>
      <c r="F9" s="1"/>
      <c r="G9" s="1" t="s">
        <v>483</v>
      </c>
      <c r="H9" s="1"/>
      <c r="I9" s="1"/>
      <c r="J9" s="1"/>
      <c r="K9" s="1"/>
    </row>
    <row r="10" spans="1:13">
      <c r="D10" s="1"/>
      <c r="E10" t="s">
        <v>484</v>
      </c>
      <c r="F10" t="s">
        <v>400</v>
      </c>
      <c r="G10" t="s">
        <v>400</v>
      </c>
      <c r="H10" t="s">
        <v>484</v>
      </c>
      <c r="I10" t="s">
        <v>485</v>
      </c>
      <c r="J10" t="s">
        <v>456</v>
      </c>
      <c r="K10" s="1"/>
    </row>
    <row r="11" spans="1:13" ht="12" customHeight="1">
      <c r="D11" t="s">
        <v>93</v>
      </c>
      <c r="E11" t="s">
        <v>49</v>
      </c>
      <c r="F11" t="s">
        <v>50</v>
      </c>
      <c r="G11" t="s">
        <v>51</v>
      </c>
      <c r="H11" t="s">
        <v>68</v>
      </c>
      <c r="I11" t="s">
        <v>69</v>
      </c>
      <c r="J11" t="s">
        <v>183</v>
      </c>
      <c r="K11" t="s">
        <v>184</v>
      </c>
    </row>
    <row r="12" spans="1:13" ht="54.95" customHeight="1">
      <c r="A12" t="s">
        <v>50</v>
      </c>
      <c r="B12" t="s">
        <v>253</v>
      </c>
      <c r="D12" t="s">
        <v>93</v>
      </c>
      <c r="K12" s="1" t="s">
        <v>486</v>
      </c>
      <c r="M12" t="str">
        <f>IF(ISERROR(INDEX(kind_of_nameforms,MATCH(E12,kind_of_forms,0),1)),"",INDEX(kind_of_nameforms,MATCH(E12,kind_of_forms,0),1))</f>
        <v/>
      </c>
    </row>
    <row r="13" spans="1:13" ht="15" customHeight="1">
      <c r="E13" t="s">
        <v>5</v>
      </c>
      <c r="K13" s="1"/>
    </row>
    <row r="14" spans="1:13" ht="3" customHeight="1"/>
    <row r="15" spans="1:13" ht="27.75" customHeight="1">
      <c r="E15" s="1" t="s">
        <v>593</v>
      </c>
      <c r="F15" s="1"/>
      <c r="G15" s="1"/>
      <c r="H15" s="1"/>
      <c r="I15" s="1"/>
      <c r="J15" s="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E15"/>
  <sheetViews>
    <sheetView showGridLines="0" topLeftCell="C6" workbookViewId="0"/>
  </sheetViews>
  <sheetFormatPr defaultRowHeight="15"/>
  <cols>
    <col min="1" max="2" width="9.140625" hidden="1" customWidth="1"/>
    <col min="3" max="3" width="3.7109375" bestFit="1" customWidth="1"/>
    <col min="4" max="4" width="6.28515625" bestFit="1" customWidth="1"/>
    <col min="5" max="5" width="94.85546875" customWidth="1"/>
  </cols>
  <sheetData>
    <row r="1" spans="4:5" hidden="1"/>
    <row r="2" spans="4:5" hidden="1"/>
    <row r="3" spans="4:5" hidden="1"/>
    <row r="4" spans="4:5" hidden="1"/>
    <row r="5" spans="4:5" hidden="1"/>
    <row r="6" spans="4:5" ht="3" customHeight="1"/>
    <row r="7" spans="4:5">
      <c r="D7" s="1" t="s">
        <v>314</v>
      </c>
      <c r="E7" s="1"/>
    </row>
    <row r="8" spans="4:5" ht="3" customHeight="1"/>
    <row r="9" spans="4:5" ht="15.95" customHeight="1">
      <c r="D9" t="s">
        <v>92</v>
      </c>
      <c r="E9" t="s">
        <v>313</v>
      </c>
    </row>
    <row r="10" spans="4:5" ht="12" customHeight="1">
      <c r="D10" t="s">
        <v>93</v>
      </c>
      <c r="E10" t="s">
        <v>49</v>
      </c>
    </row>
    <row r="11" spans="4:5" ht="11.25" hidden="1" customHeight="1">
      <c r="D11">
        <v>0</v>
      </c>
    </row>
    <row r="12" spans="4:5" ht="15" customHeight="1">
      <c r="D12">
        <v>1</v>
      </c>
    </row>
    <row r="13" spans="4:5" ht="12" customHeight="1">
      <c r="E13" t="s">
        <v>177</v>
      </c>
    </row>
    <row r="14" spans="4:5" ht="3" customHeight="1"/>
    <row r="15" spans="4:5" ht="22.5" customHeight="1">
      <c r="D15" s="1" t="s">
        <v>315</v>
      </c>
      <c r="E15" s="1"/>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List05_12">
    <tabColor theme="0" tint="-0.249977111117893"/>
  </sheetPr>
  <dimension ref="A1:J27"/>
  <sheetViews>
    <sheetView showGridLines="0" topLeftCell="E1" workbookViewId="0">
      <selection activeCell="G26" sqref="G26"/>
    </sheetView>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210</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H8" t="str">
        <f>IF('Перечень тарифов'!R21="","наименование отсутствует","" &amp; 'Перечень тарифов'!R21 &amp; "")</f>
        <v>наименование отсутствует</v>
      </c>
      <c r="I8" t="s">
        <v>589</v>
      </c>
    </row>
    <row r="9" spans="1:10">
      <c r="A9" s="1"/>
      <c r="F9" t="str">
        <f>"3." &amp;mergeValue(A9)</f>
        <v>3.1</v>
      </c>
      <c r="G9" t="s">
        <v>495</v>
      </c>
      <c r="H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H12" t="str">
        <f>IF(Территории!H13="","","" &amp; Территории!H13 &amp; "")</f>
        <v>Гдовский район</v>
      </c>
      <c r="I12" t="s">
        <v>500</v>
      </c>
    </row>
    <row r="13" spans="1:10">
      <c r="A13" s="1"/>
      <c r="B13" s="1"/>
      <c r="C13" s="1"/>
      <c r="D13">
        <v>1</v>
      </c>
      <c r="F13" t="str">
        <f>"4."&amp;mergeValue(A13) &amp;"."&amp;mergeValue(B13)&amp;"."&amp;mergeValue(C13)&amp;"."&amp;mergeValue(D13)</f>
        <v>4.1.1.1.1</v>
      </c>
      <c r="G13" t="s">
        <v>498</v>
      </c>
      <c r="H13" t="str">
        <f>IF(Территории!R14="","","" &amp; Территории!R14 &amp; "")</f>
        <v>Гдов (58608101)</v>
      </c>
      <c r="I13" t="s">
        <v>590</v>
      </c>
    </row>
    <row r="14" spans="1:10">
      <c r="A14" s="1">
        <v>2</v>
      </c>
      <c r="F14" t="str">
        <f>"2." &amp;mergeValue(A14)</f>
        <v>2.2</v>
      </c>
      <c r="G14" t="s">
        <v>494</v>
      </c>
      <c r="H14" t="str">
        <f>IF('Перечень тарифов'!R24="","наименование отсутствует","" &amp; 'Перечень тарифов'!R24 &amp; "")</f>
        <v>наименование отсутствует</v>
      </c>
      <c r="I14" t="s">
        <v>589</v>
      </c>
    </row>
    <row r="15" spans="1:10">
      <c r="A15" s="1"/>
      <c r="F15" t="str">
        <f>"3." &amp;mergeValue(A15)</f>
        <v>3.2</v>
      </c>
      <c r="G15" t="s">
        <v>495</v>
      </c>
      <c r="H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t="s">
        <v>587</v>
      </c>
    </row>
    <row r="16" spans="1:10">
      <c r="A16" s="1"/>
      <c r="F16" t="str">
        <f>"4."&amp;mergeValue(A16)</f>
        <v>4.2</v>
      </c>
      <c r="G16" t="s">
        <v>496</v>
      </c>
      <c r="H16" t="s">
        <v>458</v>
      </c>
    </row>
    <row r="17" spans="1:9">
      <c r="A17" s="1"/>
      <c r="B17" s="1">
        <v>1</v>
      </c>
      <c r="F17" t="str">
        <f>"4."&amp;mergeValue(A17) &amp;"."&amp;mergeValue(B17)</f>
        <v>4.2.1</v>
      </c>
      <c r="G17" t="s">
        <v>591</v>
      </c>
      <c r="H17" t="str">
        <f>IF(region_name="","",region_name)</f>
        <v>Псковская область</v>
      </c>
      <c r="I17" t="s">
        <v>499</v>
      </c>
    </row>
    <row r="18" spans="1:9">
      <c r="A18" s="1"/>
      <c r="B18" s="1"/>
      <c r="C18" s="1">
        <v>1</v>
      </c>
      <c r="F18" t="str">
        <f>"4."&amp;mergeValue(A18) &amp;"."&amp;mergeValue(B18)&amp;"."&amp;mergeValue(C18)</f>
        <v>4.2.1.1</v>
      </c>
      <c r="G18" t="s">
        <v>497</v>
      </c>
      <c r="H18" t="str">
        <f>IF(Территории!H16="","","" &amp; Территории!H16 &amp; "")</f>
        <v>Пушкиногорский район</v>
      </c>
      <c r="I18" t="s">
        <v>500</v>
      </c>
    </row>
    <row r="19" spans="1:9">
      <c r="A19" s="1"/>
      <c r="B19" s="1"/>
      <c r="C19" s="1"/>
      <c r="D19">
        <v>1</v>
      </c>
      <c r="F19" t="str">
        <f>"4."&amp;mergeValue(A19) &amp;"."&amp;mergeValue(B19)&amp;"."&amp;mergeValue(C19)&amp;"."&amp;mergeValue(D19)</f>
        <v>4.2.1.1.1</v>
      </c>
      <c r="G19" t="s">
        <v>498</v>
      </c>
      <c r="H19" t="str">
        <f>IF(Территории!R17="","","" &amp; Территории!R17 &amp; "")</f>
        <v>Пушкиногорье (58651152)</v>
      </c>
      <c r="I19" t="s">
        <v>590</v>
      </c>
    </row>
    <row r="20" spans="1:9">
      <c r="A20" s="1">
        <v>3</v>
      </c>
      <c r="F20" t="str">
        <f>"2." &amp;mergeValue(A20)</f>
        <v>2.3</v>
      </c>
      <c r="G20" t="s">
        <v>494</v>
      </c>
      <c r="H20" t="str">
        <f>IF('Перечень тарифов'!R27="","наименование отсутствует","" &amp; 'Перечень тарифов'!R27 &amp; "")</f>
        <v>наименование отсутствует</v>
      </c>
      <c r="I20" t="s">
        <v>589</v>
      </c>
    </row>
    <row r="21" spans="1:9">
      <c r="A21" s="1"/>
      <c r="F21" t="str">
        <f>"3." &amp;mergeValue(A21)</f>
        <v>3.3</v>
      </c>
      <c r="G21" t="s">
        <v>495</v>
      </c>
      <c r="H2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t="s">
        <v>587</v>
      </c>
    </row>
    <row r="22" spans="1:9">
      <c r="A22" s="1"/>
      <c r="F22" t="str">
        <f>"4."&amp;mergeValue(A22)</f>
        <v>4.3</v>
      </c>
      <c r="G22" t="s">
        <v>496</v>
      </c>
      <c r="H22" t="s">
        <v>458</v>
      </c>
    </row>
    <row r="23" spans="1:9">
      <c r="A23" s="1"/>
      <c r="B23" s="1">
        <v>1</v>
      </c>
      <c r="F23" t="str">
        <f>"4."&amp;mergeValue(A23) &amp;"."&amp;mergeValue(B23)</f>
        <v>4.3.1</v>
      </c>
      <c r="G23" t="s">
        <v>591</v>
      </c>
      <c r="H23" t="str">
        <f>IF(region_name="","",region_name)</f>
        <v>Псковская область</v>
      </c>
      <c r="I23" t="s">
        <v>499</v>
      </c>
    </row>
    <row r="24" spans="1:9">
      <c r="A24" s="1"/>
      <c r="B24" s="1"/>
      <c r="C24" s="1">
        <v>1</v>
      </c>
      <c r="F24" t="str">
        <f>"4."&amp;mergeValue(A24) &amp;"."&amp;mergeValue(B24)&amp;"."&amp;mergeValue(C24)</f>
        <v>4.3.1.1</v>
      </c>
      <c r="G24" t="s">
        <v>497</v>
      </c>
      <c r="H24" t="str">
        <f>IF(Территории!H19="","","" &amp; Территории!H19 &amp; "")</f>
        <v>Пушкиногорский район</v>
      </c>
      <c r="I24" t="s">
        <v>500</v>
      </c>
    </row>
    <row r="25" spans="1:9">
      <c r="A25" s="1"/>
      <c r="B25" s="1"/>
      <c r="C25" s="1"/>
      <c r="D25">
        <v>1</v>
      </c>
      <c r="F25" t="str">
        <f>"4."&amp;mergeValue(A25) &amp;"."&amp;mergeValue(B25)&amp;"."&amp;mergeValue(C25)&amp;"."&amp;mergeValue(D25)</f>
        <v>4.3.1.1.1</v>
      </c>
      <c r="G25" t="s">
        <v>498</v>
      </c>
      <c r="H25" t="str">
        <f>IF(Территории!R20="","","" &amp; Территории!R20 &amp; "")</f>
        <v>Пушкиногорский район (58651000)</v>
      </c>
      <c r="I25" t="s">
        <v>590</v>
      </c>
    </row>
    <row r="26" spans="1:9" ht="3" customHeight="1"/>
    <row r="27" spans="1:9" ht="15" customHeight="1">
      <c r="G27" s="1" t="s">
        <v>592</v>
      </c>
      <c r="H27" s="1"/>
    </row>
  </sheetData>
  <sheetProtection sheet="1" objects="1" scenarios="1" formatColumns="0" formatRows="0"/>
  <mergeCells count="13">
    <mergeCell ref="G27:H2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sheetPr codeName="ListComm">
    <tabColor rgb="FFCCCCFF"/>
    <pageSetUpPr fitToPage="1"/>
  </sheetPr>
  <dimension ref="A1:E14"/>
  <sheetViews>
    <sheetView showGridLines="0" topLeftCell="C6" zoomScale="90" zoomScaleNormal="90" workbookViewId="0">
      <selection activeCell="D7" sqref="D7:E7"/>
    </sheetView>
  </sheetViews>
  <sheetFormatPr defaultRowHeight="15"/>
  <cols>
    <col min="1" max="2" width="9.140625" hidden="1" customWidth="1"/>
    <col min="3" max="3" width="3.7109375" customWidth="1"/>
    <col min="4" max="4" width="6.28515625" customWidth="1"/>
    <col min="5" max="5" width="94.85546875" customWidth="1"/>
  </cols>
  <sheetData>
    <row r="1" spans="3:5" hidden="1"/>
    <row r="2" spans="3:5" hidden="1"/>
    <row r="3" spans="3:5" hidden="1"/>
    <row r="4" spans="3:5" hidden="1"/>
    <row r="5" spans="3:5" hidden="1"/>
    <row r="6" spans="3:5" ht="3" customHeight="1"/>
    <row r="7" spans="3:5">
      <c r="D7" s="1" t="s">
        <v>55</v>
      </c>
      <c r="E7" s="1"/>
    </row>
    <row r="8" spans="3:5" ht="3" customHeight="1"/>
    <row r="9" spans="3:5" ht="15.95" customHeight="1">
      <c r="D9" t="s">
        <v>92</v>
      </c>
      <c r="E9" t="s">
        <v>176</v>
      </c>
    </row>
    <row r="10" spans="3:5" ht="12" customHeight="1">
      <c r="D10" t="s">
        <v>93</v>
      </c>
      <c r="E10" t="s">
        <v>49</v>
      </c>
    </row>
    <row r="11" spans="3:5" ht="15" hidden="1" customHeight="1">
      <c r="D11">
        <v>0</v>
      </c>
    </row>
    <row r="12" spans="3:5" ht="17.100000000000001" customHeight="1">
      <c r="C12" t="s">
        <v>1324</v>
      </c>
      <c r="D12">
        <v>1</v>
      </c>
      <c r="E12" t="s">
        <v>1335</v>
      </c>
    </row>
    <row r="13" spans="3:5" ht="17.100000000000001" customHeight="1">
      <c r="C13" t="s">
        <v>1324</v>
      </c>
      <c r="D13">
        <v>2</v>
      </c>
      <c r="E13" t="s">
        <v>1336</v>
      </c>
    </row>
    <row r="14" spans="3:5">
      <c r="E14" t="s">
        <v>177</v>
      </c>
    </row>
  </sheetData>
  <sheetProtection sheet="1" objects="1" scenarios="1" formatColumns="0" formatRows="0"/>
  <mergeCells count="1">
    <mergeCell ref="D7:E7"/>
  </mergeCells>
  <phoneticPr fontId="0" type="noConversion"/>
  <dataValidations count="1">
    <dataValidation type="textLength" operator="lessThanOrEqual" allowBlank="1" showInputMessage="1" showErrorMessage="1" errorTitle="Ошибка" error="Допускается ввод не более 900 символов!" sqref="E11:E13">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ListCheck">
    <tabColor indexed="31"/>
  </sheetPr>
  <dimension ref="B1:D5"/>
  <sheetViews>
    <sheetView showGridLines="0" workbookViewId="0"/>
  </sheetViews>
  <sheetFormatPr defaultRowHeight="15"/>
  <cols>
    <col min="1" max="1" width="1.7109375" customWidth="1"/>
    <col min="2" max="2" width="34.5703125" customWidth="1"/>
    <col min="3" max="3" width="85.5703125" customWidth="1"/>
    <col min="4" max="4" width="17.7109375" customWidth="1"/>
  </cols>
  <sheetData>
    <row r="1" spans="2:4" ht="3" customHeight="1"/>
    <row r="2" spans="2:4">
      <c r="B2" s="1" t="s">
        <v>56</v>
      </c>
      <c r="C2" s="1"/>
      <c r="D2" s="1"/>
    </row>
    <row r="3" spans="2:4" ht="3" customHeight="1"/>
    <row r="4" spans="2:4" ht="21.75" customHeight="1" thickBot="1">
      <c r="B4" t="s">
        <v>1</v>
      </c>
      <c r="C4" t="s">
        <v>91</v>
      </c>
      <c r="D4" t="s">
        <v>72</v>
      </c>
    </row>
    <row r="5" spans="2:4" ht="15.75" thickTop="1"/>
  </sheetData>
  <sheetProtection sheet="1" objects="1" scenarios="1" formatColumns="0" formatRows="0" autoFilter="0"/>
  <autoFilter ref="B4:D4"/>
  <mergeCells count="1">
    <mergeCell ref="B2:D2"/>
  </mergeCells>
  <phoneticPr fontId="0"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codeName="modUpdTemplLogger">
    <tabColor indexed="24"/>
  </sheetPr>
  <dimension ref="A1:C15"/>
  <sheetViews>
    <sheetView showGridLines="0" workbookViewId="0"/>
  </sheetViews>
  <sheetFormatPr defaultRowHeight="15"/>
  <cols>
    <col min="1" max="1" width="30.7109375" customWidth="1"/>
    <col min="2" max="2" width="80.7109375" customWidth="1"/>
    <col min="3" max="3" width="30.7109375" customWidth="1"/>
  </cols>
  <sheetData>
    <row r="1" spans="1:3" ht="24" customHeight="1">
      <c r="A1" t="s">
        <v>70</v>
      </c>
      <c r="B1" t="s">
        <v>71</v>
      </c>
      <c r="C1" t="s">
        <v>72</v>
      </c>
    </row>
    <row r="2" spans="1:3">
      <c r="A2">
        <v>44894.544803240744</v>
      </c>
      <c r="B2" t="s">
        <v>773</v>
      </c>
      <c r="C2" t="s">
        <v>442</v>
      </c>
    </row>
    <row r="3" spans="1:3">
      <c r="A3">
        <v>44894.54482638889</v>
      </c>
      <c r="B3" t="s">
        <v>774</v>
      </c>
      <c r="C3" t="s">
        <v>442</v>
      </c>
    </row>
    <row r="4" spans="1:3">
      <c r="A4">
        <v>44894.544849537036</v>
      </c>
      <c r="B4" t="s">
        <v>773</v>
      </c>
      <c r="C4" t="s">
        <v>442</v>
      </c>
    </row>
    <row r="5" spans="1:3">
      <c r="A5">
        <v>44894.544849537036</v>
      </c>
      <c r="B5" t="s">
        <v>774</v>
      </c>
      <c r="C5" t="s">
        <v>442</v>
      </c>
    </row>
    <row r="6" spans="1:3">
      <c r="A6">
        <v>44894.545277777775</v>
      </c>
      <c r="B6" t="s">
        <v>773</v>
      </c>
      <c r="C6" t="s">
        <v>442</v>
      </c>
    </row>
    <row r="7" spans="1:3">
      <c r="A7">
        <v>44894.545289351852</v>
      </c>
      <c r="B7" t="s">
        <v>774</v>
      </c>
      <c r="C7" t="s">
        <v>442</v>
      </c>
    </row>
    <row r="8" spans="1:3">
      <c r="A8">
        <v>44894.547199074077</v>
      </c>
      <c r="B8" t="s">
        <v>773</v>
      </c>
      <c r="C8" t="s">
        <v>442</v>
      </c>
    </row>
    <row r="9" spans="1:3">
      <c r="A9">
        <v>44894.547210648147</v>
      </c>
      <c r="B9" t="s">
        <v>774</v>
      </c>
      <c r="C9" t="s">
        <v>442</v>
      </c>
    </row>
    <row r="10" spans="1:3">
      <c r="A10">
        <v>44894.565046296295</v>
      </c>
      <c r="B10" t="s">
        <v>773</v>
      </c>
      <c r="C10" t="s">
        <v>442</v>
      </c>
    </row>
    <row r="11" spans="1:3">
      <c r="A11">
        <v>44894.565057870372</v>
      </c>
      <c r="B11" t="s">
        <v>774</v>
      </c>
      <c r="C11" t="s">
        <v>442</v>
      </c>
    </row>
    <row r="12" spans="1:3">
      <c r="A12">
        <v>44894.643263888887</v>
      </c>
      <c r="B12" t="s">
        <v>773</v>
      </c>
      <c r="C12" t="s">
        <v>442</v>
      </c>
    </row>
    <row r="13" spans="1:3">
      <c r="A13">
        <v>44894.643275462964</v>
      </c>
      <c r="B13" t="s">
        <v>774</v>
      </c>
      <c r="C13" t="s">
        <v>442</v>
      </c>
    </row>
    <row r="14" spans="1:3">
      <c r="A14" s="2">
        <v>44895.340624999997</v>
      </c>
      <c r="B14" t="s">
        <v>773</v>
      </c>
      <c r="C14" t="s">
        <v>442</v>
      </c>
    </row>
    <row r="15" spans="1:3">
      <c r="A15" s="2">
        <v>44895.34065972222</v>
      </c>
      <c r="B15" t="s">
        <v>774</v>
      </c>
      <c r="C15" t="s">
        <v>442</v>
      </c>
    </row>
  </sheetData>
  <sheetProtection password="FA9C" sheet="1" objects="1" scenarios="1" formatColumns="0" formatRows="0" autoFilter="0"/>
  <phoneticPr fontId="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TSH_et_union_hor">
    <tabColor indexed="47"/>
  </sheetPr>
  <dimension ref="A2:AI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2" ht="17.100000000000001" customHeight="1">
      <c r="A2" t="s">
        <v>175</v>
      </c>
    </row>
    <row r="7" spans="1:22" ht="17.100000000000001" customHeight="1">
      <c r="A7" t="s">
        <v>0</v>
      </c>
    </row>
    <row r="9" spans="1:22" ht="17.100000000000001" customHeight="1">
      <c r="D9" s="1">
        <v>1</v>
      </c>
      <c r="E9" s="1"/>
      <c r="F9" s="1"/>
      <c r="G9" s="1" t="s">
        <v>85</v>
      </c>
      <c r="H9" s="1"/>
      <c r="I9" s="1">
        <v>1</v>
      </c>
      <c r="J9" s="1"/>
      <c r="K9" s="1" t="s">
        <v>85</v>
      </c>
      <c r="L9" s="1"/>
      <c r="M9" s="1" t="s">
        <v>93</v>
      </c>
      <c r="N9" s="1"/>
      <c r="O9" s="1" t="s">
        <v>85</v>
      </c>
      <c r="P9" s="1"/>
      <c r="Q9" s="1" t="s">
        <v>93</v>
      </c>
      <c r="R9" s="1"/>
      <c r="S9" s="1" t="s">
        <v>85</v>
      </c>
      <c r="U9" t="s">
        <v>93</v>
      </c>
    </row>
    <row r="10" spans="1:22" ht="17.100000000000001" customHeight="1">
      <c r="D10" s="1"/>
      <c r="E10" s="1"/>
      <c r="F10" s="1"/>
      <c r="G10" s="1"/>
      <c r="H10" s="1"/>
      <c r="I10" s="1"/>
      <c r="J10" s="1"/>
      <c r="K10" s="1"/>
      <c r="L10" s="1"/>
      <c r="M10" s="1"/>
      <c r="N10" s="1"/>
      <c r="O10" s="1"/>
      <c r="P10" s="1"/>
      <c r="Q10" s="1"/>
      <c r="R10" s="1"/>
      <c r="S10" s="1"/>
      <c r="V10" t="s">
        <v>715</v>
      </c>
    </row>
    <row r="11" spans="1:22" ht="17.100000000000001" customHeight="1">
      <c r="D11" s="1"/>
      <c r="E11" s="1"/>
      <c r="F11" s="1"/>
      <c r="G11" s="1"/>
      <c r="H11" s="1"/>
      <c r="I11" s="1"/>
      <c r="J11" s="1"/>
      <c r="K11" s="1"/>
      <c r="L11" s="1"/>
      <c r="M11" s="1"/>
      <c r="N11" s="1"/>
      <c r="O11" s="1"/>
      <c r="R11" t="s">
        <v>714</v>
      </c>
    </row>
    <row r="12" spans="1:22" ht="17.100000000000001" customHeight="1">
      <c r="D12" s="1"/>
      <c r="E12" s="1"/>
      <c r="F12" s="1"/>
      <c r="G12" s="1"/>
      <c r="H12" s="1"/>
      <c r="I12" s="1"/>
      <c r="J12" s="1"/>
      <c r="K12" s="1"/>
      <c r="N12" t="s">
        <v>412</v>
      </c>
    </row>
    <row r="13" spans="1:22" ht="17.25" customHeight="1">
      <c r="D13" s="1"/>
      <c r="E13" s="1"/>
      <c r="F13" s="1"/>
      <c r="G13" s="1"/>
    </row>
    <row r="15" spans="1:22" ht="16.5" customHeight="1">
      <c r="D15" s="1"/>
      <c r="E15" s="1"/>
      <c r="F15" s="1"/>
      <c r="G15" s="1"/>
      <c r="H15" s="1"/>
      <c r="I15" s="1">
        <v>1</v>
      </c>
      <c r="J15" s="1"/>
      <c r="K15" s="1" t="s">
        <v>85</v>
      </c>
      <c r="L15" s="1"/>
      <c r="M15" s="1" t="s">
        <v>93</v>
      </c>
      <c r="N15" s="1"/>
      <c r="O15" s="1" t="s">
        <v>85</v>
      </c>
      <c r="P15" s="1"/>
      <c r="Q15" s="1" t="s">
        <v>93</v>
      </c>
      <c r="R15" s="1"/>
      <c r="S15" s="1" t="s">
        <v>85</v>
      </c>
      <c r="U15" t="s">
        <v>93</v>
      </c>
    </row>
    <row r="16" spans="1:22" ht="16.5" customHeight="1">
      <c r="D16" s="1"/>
      <c r="E16" s="1"/>
      <c r="F16" s="1"/>
      <c r="G16" s="1"/>
      <c r="H16" s="1"/>
      <c r="I16" s="1"/>
      <c r="J16" s="1"/>
      <c r="K16" s="1"/>
      <c r="L16" s="1"/>
      <c r="M16" s="1"/>
      <c r="N16" s="1"/>
      <c r="O16" s="1"/>
      <c r="P16" s="1"/>
      <c r="Q16" s="1"/>
      <c r="R16" s="1"/>
      <c r="S16" s="1"/>
      <c r="V16" t="s">
        <v>715</v>
      </c>
    </row>
    <row r="17" spans="1:26" ht="17.100000000000001" customHeight="1">
      <c r="D17" s="1"/>
      <c r="E17" s="1"/>
      <c r="F17" s="1"/>
      <c r="G17" s="1"/>
      <c r="H17" s="1"/>
      <c r="I17" s="1"/>
      <c r="J17" s="1"/>
      <c r="K17" s="1"/>
      <c r="L17" s="1"/>
      <c r="M17" s="1"/>
      <c r="N17" s="1"/>
      <c r="O17" s="1"/>
      <c r="R17" t="s">
        <v>714</v>
      </c>
    </row>
    <row r="18" spans="1:26" ht="17.100000000000001" customHeight="1">
      <c r="D18" s="1"/>
      <c r="E18" s="1"/>
      <c r="F18" s="1"/>
      <c r="G18" s="1"/>
      <c r="H18" s="1"/>
      <c r="I18" s="1"/>
      <c r="J18" s="1"/>
      <c r="K18" s="1"/>
      <c r="N18" t="s">
        <v>412</v>
      </c>
    </row>
    <row r="19" spans="1:26" ht="17.100000000000001" customHeight="1">
      <c r="D19" s="1"/>
      <c r="E19" s="1"/>
      <c r="F19" s="1"/>
      <c r="G19" s="1"/>
    </row>
    <row r="21" spans="1:26" ht="17.100000000000001" customHeight="1">
      <c r="A21" t="s">
        <v>13</v>
      </c>
      <c r="C21" t="s">
        <v>93</v>
      </c>
    </row>
    <row r="27" spans="1:26" ht="17.100000000000001" customHeight="1">
      <c r="O27" s="1" t="s">
        <v>298</v>
      </c>
      <c r="P27" s="1"/>
      <c r="Q27" s="1"/>
      <c r="R27" s="1" t="s">
        <v>270</v>
      </c>
      <c r="S27" s="1"/>
      <c r="T27" s="1"/>
      <c r="U27" s="1" t="s">
        <v>341</v>
      </c>
      <c r="W27" s="1"/>
    </row>
    <row r="28" spans="1:26" ht="17.100000000000001" customHeight="1">
      <c r="O28" s="1" t="s">
        <v>604</v>
      </c>
      <c r="P28" s="1" t="s">
        <v>271</v>
      </c>
      <c r="Q28" s="1"/>
      <c r="R28" s="1"/>
      <c r="S28" s="1"/>
      <c r="T28" s="1"/>
      <c r="U28" s="1"/>
      <c r="W28" s="1"/>
    </row>
    <row r="29" spans="1:26" ht="37.5" customHeight="1">
      <c r="O29" s="1"/>
      <c r="P29" t="s">
        <v>605</v>
      </c>
      <c r="Q29" t="s">
        <v>6</v>
      </c>
      <c r="R29" t="s">
        <v>274</v>
      </c>
      <c r="S29" s="1" t="s">
        <v>273</v>
      </c>
      <c r="T29" s="1"/>
      <c r="U29" s="1"/>
      <c r="W29" s="1"/>
    </row>
    <row r="30" spans="1:26" ht="17.100000000000001" customHeight="1">
      <c r="M30" t="s">
        <v>183</v>
      </c>
      <c r="O30" s="1"/>
      <c r="P30" s="1"/>
      <c r="Q30" s="1"/>
      <c r="R30" s="1"/>
      <c r="S30" s="1"/>
      <c r="T30" s="1"/>
      <c r="U30" s="1"/>
    </row>
    <row r="31" spans="1:26" ht="15">
      <c r="A31" s="1">
        <v>1</v>
      </c>
      <c r="L31">
        <f>mergeValue(A31)</f>
        <v>1</v>
      </c>
      <c r="M31" t="s">
        <v>20</v>
      </c>
      <c r="O31" s="1"/>
      <c r="P31" s="1"/>
      <c r="Q31" s="1"/>
      <c r="R31" s="1"/>
      <c r="S31" s="1"/>
      <c r="T31" s="1"/>
      <c r="U31" s="1"/>
      <c r="V31" s="1"/>
      <c r="W31" t="s">
        <v>476</v>
      </c>
      <c r="Z31" t="str">
        <f t="shared" ref="Z31:Z44" si="0">IF(M31="","",M31 )</f>
        <v>Наименование тарифа</v>
      </c>
    </row>
    <row r="32" spans="1:26" ht="15">
      <c r="A32" s="1"/>
      <c r="B32" s="1">
        <v>1</v>
      </c>
      <c r="L32" t="str">
        <f>mergeValue(A32) &amp;"."&amp; mergeValue(B32)</f>
        <v>1.1</v>
      </c>
      <c r="M32" t="s">
        <v>16</v>
      </c>
      <c r="O32" s="1"/>
      <c r="P32" s="1"/>
      <c r="Q32" s="1"/>
      <c r="R32" s="1"/>
      <c r="S32" s="1"/>
      <c r="T32" s="1"/>
      <c r="U32" s="1"/>
      <c r="V32" s="1"/>
      <c r="W32" t="s">
        <v>477</v>
      </c>
      <c r="Z32" t="str">
        <f t="shared" si="0"/>
        <v>Территория действия тарифа</v>
      </c>
    </row>
    <row r="33" spans="1:26" ht="15">
      <c r="A33" s="1"/>
      <c r="B33" s="1"/>
      <c r="C33" s="1">
        <v>1</v>
      </c>
      <c r="L33" t="str">
        <f>mergeValue(A33) &amp;"."&amp; mergeValue(B33)&amp;"."&amp; mergeValue(C33)</f>
        <v>1.1.1</v>
      </c>
      <c r="M33" t="s">
        <v>7</v>
      </c>
      <c r="O33" s="1"/>
      <c r="P33" s="1"/>
      <c r="Q33" s="1"/>
      <c r="R33" s="1"/>
      <c r="S33" s="1"/>
      <c r="T33" s="1"/>
      <c r="U33" s="1"/>
      <c r="V33" s="1"/>
      <c r="W33" t="s">
        <v>632</v>
      </c>
      <c r="Z33" t="str">
        <f t="shared" si="0"/>
        <v xml:space="preserve">Наименование системы теплоснабжения </v>
      </c>
    </row>
    <row r="34" spans="1:26" ht="15">
      <c r="A34" s="1"/>
      <c r="B34" s="1"/>
      <c r="C34" s="1"/>
      <c r="D34" s="1">
        <v>1</v>
      </c>
      <c r="L34" t="str">
        <f>mergeValue(A34) &amp;"."&amp; mergeValue(B34)&amp;"."&amp; mergeValue(C34)&amp;"."&amp; mergeValue(D34)</f>
        <v>1.1.1.1</v>
      </c>
      <c r="M34" t="s">
        <v>22</v>
      </c>
      <c r="O34" s="1"/>
      <c r="P34" s="1"/>
      <c r="Q34" s="1"/>
      <c r="R34" s="1"/>
      <c r="S34" s="1"/>
      <c r="T34" s="1"/>
      <c r="U34" s="1"/>
      <c r="V34" s="1"/>
      <c r="W34" t="s">
        <v>633</v>
      </c>
      <c r="Z34" t="str">
        <f t="shared" si="0"/>
        <v xml:space="preserve">Источник тепловой энергии  </v>
      </c>
    </row>
    <row r="35" spans="1:26" ht="15">
      <c r="A35" s="1"/>
      <c r="B35" s="1"/>
      <c r="C35" s="1"/>
      <c r="D35" s="1"/>
      <c r="E35" s="1">
        <v>1</v>
      </c>
      <c r="H35">
        <v>1</v>
      </c>
      <c r="I35" s="1">
        <v>1</v>
      </c>
      <c r="L35" t="str">
        <f>mergeValue(A35) &amp;"."&amp; mergeValue(B35)&amp;"."&amp; mergeValue(C35)&amp;"."&amp; mergeValue(D35)&amp;"."&amp; mergeValue(E35)</f>
        <v>1.1.1.1.1</v>
      </c>
      <c r="M35" t="s">
        <v>9</v>
      </c>
      <c r="O35" s="1"/>
      <c r="P35" s="1"/>
      <c r="Q35" s="1"/>
      <c r="R35" s="1"/>
      <c r="S35" s="1"/>
      <c r="T35" s="1"/>
      <c r="U35" s="1"/>
      <c r="V35" s="1"/>
      <c r="W35" t="s">
        <v>637</v>
      </c>
      <c r="Z35" t="str">
        <f t="shared" si="0"/>
        <v>Схема подключения теплопотребляющей установки к коллектору источника тепловой энергии</v>
      </c>
    </row>
    <row r="36" spans="1:26" ht="15">
      <c r="A36" s="1"/>
      <c r="B36" s="1"/>
      <c r="C36" s="1"/>
      <c r="D36" s="1"/>
      <c r="E36" s="1"/>
      <c r="F36" s="1">
        <v>1</v>
      </c>
      <c r="I36" s="1"/>
      <c r="J36" s="1">
        <v>1</v>
      </c>
      <c r="L36" t="str">
        <f>mergeValue(A36) &amp;"."&amp; mergeValue(B36)&amp;"."&amp; mergeValue(C36)&amp;"."&amp; mergeValue(D36)&amp;"."&amp; mergeValue(E36)&amp;"."&amp; mergeValue(F36)</f>
        <v>1.1.1.1.1.1</v>
      </c>
      <c r="M36" t="s">
        <v>10</v>
      </c>
      <c r="O36" s="1"/>
      <c r="P36" s="1"/>
      <c r="Q36" s="1"/>
      <c r="R36" s="1"/>
      <c r="S36" s="1"/>
      <c r="T36" s="1"/>
      <c r="U36" s="1"/>
      <c r="V36" s="1"/>
      <c r="W36" t="s">
        <v>635</v>
      </c>
      <c r="Z36" t="str">
        <f t="shared" si="0"/>
        <v>Группа потребителей</v>
      </c>
    </row>
    <row r="37" spans="1:26" ht="195.75" customHeight="1">
      <c r="A37" s="1"/>
      <c r="B37" s="1"/>
      <c r="C37" s="1"/>
      <c r="D37" s="1"/>
      <c r="E37" s="1"/>
      <c r="F37" s="1"/>
      <c r="G37">
        <v>1</v>
      </c>
      <c r="I37" s="1"/>
      <c r="J37" s="1"/>
      <c r="K37">
        <v>1</v>
      </c>
      <c r="L37" t="str">
        <f>mergeValue(A37) &amp;"."&amp; mergeValue(B37)&amp;"."&amp; mergeValue(C37)&amp;"."&amp; mergeValue(D37)&amp;"."&amp; mergeValue(E37)&amp;"."&amp; mergeValue(F37)&amp;"."&amp; mergeValue(G37)</f>
        <v>1.1.1.1.1.1.1</v>
      </c>
      <c r="R37" s="1"/>
      <c r="S37" s="1" t="s">
        <v>84</v>
      </c>
      <c r="T37" s="1"/>
      <c r="U37" s="1" t="s">
        <v>84</v>
      </c>
      <c r="W37" s="1" t="s">
        <v>654</v>
      </c>
      <c r="X37" t="str">
        <f>strCheckDate(O38:V38)</f>
        <v/>
      </c>
      <c r="Z37" t="str">
        <f t="shared" si="0"/>
        <v/>
      </c>
    </row>
    <row r="38" spans="1:26" ht="14.25" hidden="1" customHeight="1">
      <c r="A38" s="1"/>
      <c r="B38" s="1"/>
      <c r="C38" s="1"/>
      <c r="D38" s="1"/>
      <c r="E38" s="1"/>
      <c r="F38" s="1"/>
      <c r="I38" s="1"/>
      <c r="J38" s="1"/>
      <c r="Q38" t="str">
        <f>R37 &amp; "-" &amp; T37</f>
        <v>-</v>
      </c>
      <c r="R38" s="1"/>
      <c r="S38" s="1"/>
      <c r="T38" s="1"/>
      <c r="U38" s="1"/>
      <c r="W38" s="1"/>
      <c r="Z38" t="str">
        <f t="shared" si="0"/>
        <v/>
      </c>
    </row>
    <row r="39" spans="1:26" ht="15" customHeight="1">
      <c r="A39" s="1"/>
      <c r="B39" s="1"/>
      <c r="C39" s="1"/>
      <c r="D39" s="1"/>
      <c r="E39" s="1"/>
      <c r="F39" s="1"/>
      <c r="I39" s="1"/>
      <c r="J39" s="1"/>
      <c r="M39" t="s">
        <v>25</v>
      </c>
      <c r="W39" s="1"/>
      <c r="Z39" t="str">
        <f t="shared" si="0"/>
        <v>Добавить вид теплоносителя (параметры теплоносителя)</v>
      </c>
    </row>
    <row r="40" spans="1:26" ht="15" customHeight="1">
      <c r="A40" s="1"/>
      <c r="B40" s="1"/>
      <c r="C40" s="1"/>
      <c r="D40" s="1"/>
      <c r="E40" s="1"/>
      <c r="I40" s="1"/>
      <c r="M40" t="s">
        <v>11</v>
      </c>
      <c r="Z40" t="str">
        <f t="shared" si="0"/>
        <v>Добавить группу потребителей</v>
      </c>
    </row>
    <row r="41" spans="1:26" ht="15" customHeight="1">
      <c r="A41" s="1"/>
      <c r="B41" s="1"/>
      <c r="C41" s="1"/>
      <c r="D41" s="1"/>
      <c r="M41" t="s">
        <v>12</v>
      </c>
      <c r="Z41" t="str">
        <f t="shared" si="0"/>
        <v>Добавить схему подключения</v>
      </c>
    </row>
    <row r="42" spans="1:26" ht="15" customHeight="1">
      <c r="A42" s="1"/>
      <c r="B42" s="1"/>
      <c r="C42" s="1"/>
      <c r="M42" t="s">
        <v>17</v>
      </c>
      <c r="Z42" t="str">
        <f t="shared" si="0"/>
        <v>Добавить источник тепловой энергии</v>
      </c>
    </row>
    <row r="43" spans="1:26" ht="15" customHeight="1">
      <c r="A43" s="1"/>
      <c r="B43" s="1"/>
      <c r="M43" t="s">
        <v>18</v>
      </c>
      <c r="Z43" t="str">
        <f t="shared" si="0"/>
        <v>Добавить наименование системы теплоснабжения</v>
      </c>
    </row>
    <row r="44" spans="1:26" ht="15" customHeight="1">
      <c r="A44" s="1"/>
      <c r="M44" t="s">
        <v>19</v>
      </c>
      <c r="Z44" t="str">
        <f t="shared" si="0"/>
        <v>Добавить территорию действия тарифа</v>
      </c>
    </row>
    <row r="45" spans="1:26" ht="15" customHeight="1">
      <c r="M45" t="s">
        <v>309</v>
      </c>
    </row>
    <row r="46" spans="1:26" ht="18.75" customHeight="1"/>
    <row r="47" spans="1:26" ht="17.100000000000001" customHeight="1">
      <c r="A47" t="s">
        <v>13</v>
      </c>
      <c r="C47" t="s">
        <v>49</v>
      </c>
    </row>
    <row r="49" spans="1:26" ht="15">
      <c r="A49" s="1">
        <v>1</v>
      </c>
      <c r="L49">
        <f>mergeValue(A49)</f>
        <v>1</v>
      </c>
      <c r="M49" t="s">
        <v>20</v>
      </c>
      <c r="O49" s="1"/>
      <c r="P49" s="1"/>
      <c r="Q49" s="1"/>
      <c r="R49" s="1"/>
      <c r="S49" s="1"/>
      <c r="T49" s="1"/>
      <c r="U49" s="1"/>
      <c r="V49" s="1"/>
      <c r="W49" t="s">
        <v>476</v>
      </c>
      <c r="Z49" t="str">
        <f t="shared" ref="Z49:Z62" si="1">IF(M49="","",M49 )</f>
        <v>Наименование тарифа</v>
      </c>
    </row>
    <row r="50" spans="1:26" ht="15">
      <c r="A50" s="1"/>
      <c r="B50" s="1">
        <v>1</v>
      </c>
      <c r="L50" t="str">
        <f>mergeValue(A50) &amp;"."&amp; mergeValue(B50)</f>
        <v>1.1</v>
      </c>
      <c r="M50" t="s">
        <v>16</v>
      </c>
      <c r="O50" s="1"/>
      <c r="P50" s="1"/>
      <c r="Q50" s="1"/>
      <c r="R50" s="1"/>
      <c r="S50" s="1"/>
      <c r="T50" s="1"/>
      <c r="U50" s="1"/>
      <c r="V50" s="1"/>
      <c r="W50" t="s">
        <v>477</v>
      </c>
      <c r="Z50" t="str">
        <f t="shared" si="1"/>
        <v>Территория действия тарифа</v>
      </c>
    </row>
    <row r="51" spans="1:26" ht="15">
      <c r="A51" s="1"/>
      <c r="B51" s="1"/>
      <c r="C51" s="1">
        <v>1</v>
      </c>
      <c r="L51" t="str">
        <f>mergeValue(A51) &amp;"."&amp; mergeValue(B51)&amp;"."&amp; mergeValue(C51)</f>
        <v>1.1.1</v>
      </c>
      <c r="M51" t="s">
        <v>7</v>
      </c>
      <c r="O51" s="1"/>
      <c r="P51" s="1"/>
      <c r="Q51" s="1"/>
      <c r="R51" s="1"/>
      <c r="S51" s="1"/>
      <c r="T51" s="1"/>
      <c r="U51" s="1"/>
      <c r="V51" s="1"/>
      <c r="W51" t="s">
        <v>632</v>
      </c>
      <c r="Z51" t="str">
        <f t="shared" si="1"/>
        <v xml:space="preserve">Наименование системы теплоснабжения </v>
      </c>
    </row>
    <row r="52" spans="1:26" ht="15">
      <c r="A52" s="1"/>
      <c r="B52" s="1"/>
      <c r="C52" s="1"/>
      <c r="D52" s="1">
        <v>1</v>
      </c>
      <c r="L52" t="str">
        <f>mergeValue(A52) &amp;"."&amp; mergeValue(B52)&amp;"."&amp; mergeValue(C52)&amp;"."&amp; mergeValue(D52)</f>
        <v>1.1.1.1</v>
      </c>
      <c r="M52" t="s">
        <v>22</v>
      </c>
      <c r="O52" s="1"/>
      <c r="P52" s="1"/>
      <c r="Q52" s="1"/>
      <c r="R52" s="1"/>
      <c r="S52" s="1"/>
      <c r="T52" s="1"/>
      <c r="U52" s="1"/>
      <c r="V52" s="1"/>
      <c r="W52" t="s">
        <v>633</v>
      </c>
      <c r="Z52" t="str">
        <f t="shared" si="1"/>
        <v xml:space="preserve">Источник тепловой энергии  </v>
      </c>
    </row>
    <row r="53" spans="1:26" ht="15">
      <c r="A53" s="1"/>
      <c r="B53" s="1"/>
      <c r="C53" s="1"/>
      <c r="D53" s="1"/>
      <c r="E53" s="1">
        <v>1</v>
      </c>
      <c r="H53">
        <v>1</v>
      </c>
      <c r="I53" s="1">
        <v>1</v>
      </c>
      <c r="L53" t="str">
        <f>mergeValue(A53) &amp;"."&amp; mergeValue(B53)&amp;"."&amp; mergeValue(C53)&amp;"."&amp; mergeValue(D53)&amp;"."&amp; mergeValue(E53)</f>
        <v>1.1.1.1.1</v>
      </c>
      <c r="M53" t="s">
        <v>9</v>
      </c>
      <c r="O53" s="1"/>
      <c r="P53" s="1"/>
      <c r="Q53" s="1"/>
      <c r="R53" s="1"/>
      <c r="S53" s="1"/>
      <c r="T53" s="1"/>
      <c r="U53" s="1"/>
      <c r="V53" s="1"/>
      <c r="W53" t="s">
        <v>637</v>
      </c>
      <c r="Z53" t="str">
        <f t="shared" si="1"/>
        <v>Схема подключения теплопотребляющей установки к коллектору источника тепловой энергии</v>
      </c>
    </row>
    <row r="54" spans="1:26" ht="15">
      <c r="A54" s="1"/>
      <c r="B54" s="1"/>
      <c r="C54" s="1"/>
      <c r="D54" s="1"/>
      <c r="E54" s="1"/>
      <c r="F54" s="1">
        <v>1</v>
      </c>
      <c r="I54" s="1"/>
      <c r="J54" s="1">
        <v>1</v>
      </c>
      <c r="L54" t="str">
        <f>mergeValue(A54) &amp;"."&amp; mergeValue(B54)&amp;"."&amp; mergeValue(C54)&amp;"."&amp; mergeValue(D54)&amp;"."&amp; mergeValue(E54)&amp;"."&amp; mergeValue(F54)</f>
        <v>1.1.1.1.1.1</v>
      </c>
      <c r="M54" t="s">
        <v>10</v>
      </c>
      <c r="O54" s="1"/>
      <c r="P54" s="1"/>
      <c r="Q54" s="1"/>
      <c r="R54" s="1"/>
      <c r="S54" s="1"/>
      <c r="T54" s="1"/>
      <c r="U54" s="1"/>
      <c r="V54" s="1"/>
      <c r="W54" t="s">
        <v>635</v>
      </c>
      <c r="Z54" t="str">
        <f t="shared" si="1"/>
        <v>Группа потребителей</v>
      </c>
    </row>
    <row r="55" spans="1:26" ht="195.75" customHeight="1">
      <c r="A55" s="1"/>
      <c r="B55" s="1"/>
      <c r="C55" s="1"/>
      <c r="D55" s="1"/>
      <c r="E55" s="1"/>
      <c r="F55" s="1"/>
      <c r="G55">
        <v>1</v>
      </c>
      <c r="I55" s="1"/>
      <c r="J55" s="1"/>
      <c r="K55">
        <v>1</v>
      </c>
      <c r="L55" t="str">
        <f>mergeValue(A55) &amp;"."&amp; mergeValue(B55)&amp;"."&amp; mergeValue(C55)&amp;"."&amp; mergeValue(D55)&amp;"."&amp; mergeValue(E55)&amp;"."&amp; mergeValue(F55)&amp;"."&amp; mergeValue(G55)</f>
        <v>1.1.1.1.1.1.1</v>
      </c>
      <c r="R55" s="1"/>
      <c r="S55" s="1" t="s">
        <v>84</v>
      </c>
      <c r="T55" s="1"/>
      <c r="U55" s="1" t="s">
        <v>84</v>
      </c>
      <c r="W55" s="1" t="s">
        <v>654</v>
      </c>
      <c r="X55" t="str">
        <f>strCheckDate(O56:V56)</f>
        <v/>
      </c>
      <c r="Z55" t="str">
        <f t="shared" si="1"/>
        <v/>
      </c>
    </row>
    <row r="56" spans="1:26" ht="14.25" hidden="1" customHeight="1">
      <c r="A56" s="1"/>
      <c r="B56" s="1"/>
      <c r="C56" s="1"/>
      <c r="D56" s="1"/>
      <c r="E56" s="1"/>
      <c r="F56" s="1"/>
      <c r="I56" s="1"/>
      <c r="J56" s="1"/>
      <c r="Q56" t="str">
        <f>R55 &amp; "-" &amp; T55</f>
        <v>-</v>
      </c>
      <c r="R56" s="1"/>
      <c r="S56" s="1"/>
      <c r="T56" s="1"/>
      <c r="U56" s="1"/>
      <c r="W56" s="1"/>
      <c r="Z56" t="str">
        <f t="shared" si="1"/>
        <v/>
      </c>
    </row>
    <row r="57" spans="1:26" ht="15" customHeight="1">
      <c r="A57" s="1"/>
      <c r="B57" s="1"/>
      <c r="C57" s="1"/>
      <c r="D57" s="1"/>
      <c r="E57" s="1"/>
      <c r="F57" s="1"/>
      <c r="I57" s="1"/>
      <c r="J57" s="1"/>
      <c r="M57" t="s">
        <v>25</v>
      </c>
      <c r="W57" s="1"/>
      <c r="Z57" t="str">
        <f t="shared" si="1"/>
        <v>Добавить вид теплоносителя (параметры теплоносителя)</v>
      </c>
    </row>
    <row r="58" spans="1:26" ht="15" customHeight="1">
      <c r="A58" s="1"/>
      <c r="B58" s="1"/>
      <c r="C58" s="1"/>
      <c r="D58" s="1"/>
      <c r="E58" s="1"/>
      <c r="I58" s="1"/>
      <c r="M58" t="s">
        <v>11</v>
      </c>
      <c r="Z58" t="str">
        <f t="shared" si="1"/>
        <v>Добавить группу потребителей</v>
      </c>
    </row>
    <row r="59" spans="1:26" ht="15" customHeight="1">
      <c r="A59" s="1"/>
      <c r="B59" s="1"/>
      <c r="C59" s="1"/>
      <c r="D59" s="1"/>
      <c r="M59" t="s">
        <v>12</v>
      </c>
      <c r="Z59" t="str">
        <f t="shared" si="1"/>
        <v>Добавить схему подключения</v>
      </c>
    </row>
    <row r="60" spans="1:26" ht="15" customHeight="1">
      <c r="A60" s="1"/>
      <c r="B60" s="1"/>
      <c r="C60" s="1"/>
      <c r="M60" t="s">
        <v>17</v>
      </c>
      <c r="Z60" t="str">
        <f t="shared" si="1"/>
        <v>Добавить источник тепловой энергии</v>
      </c>
    </row>
    <row r="61" spans="1:26" ht="15" customHeight="1">
      <c r="A61" s="1"/>
      <c r="B61" s="1"/>
      <c r="M61" t="s">
        <v>18</v>
      </c>
      <c r="Z61" t="str">
        <f t="shared" si="1"/>
        <v>Добавить наименование системы теплоснабжения</v>
      </c>
    </row>
    <row r="62" spans="1:26" ht="15" customHeight="1">
      <c r="A62" s="1"/>
      <c r="M62" t="s">
        <v>19</v>
      </c>
      <c r="Z62" t="str">
        <f t="shared" si="1"/>
        <v>Добавить территорию действия тарифа</v>
      </c>
    </row>
    <row r="63" spans="1:26" ht="15" customHeight="1">
      <c r="M63" t="s">
        <v>309</v>
      </c>
    </row>
    <row r="64" spans="1:26" ht="18.75" customHeight="1"/>
    <row r="65" spans="1:26" ht="17.100000000000001" customHeight="1">
      <c r="A65" t="s">
        <v>13</v>
      </c>
      <c r="C65" t="s">
        <v>50</v>
      </c>
    </row>
    <row r="67" spans="1:26" ht="15">
      <c r="A67" s="1">
        <v>1</v>
      </c>
      <c r="L67">
        <f>mergeValue(A67)</f>
        <v>1</v>
      </c>
      <c r="M67" t="s">
        <v>20</v>
      </c>
      <c r="O67" s="1"/>
      <c r="P67" s="1"/>
      <c r="Q67" s="1"/>
      <c r="R67" s="1"/>
      <c r="S67" s="1"/>
      <c r="T67" s="1"/>
      <c r="U67" s="1"/>
      <c r="V67" s="1"/>
      <c r="W67" t="s">
        <v>476</v>
      </c>
      <c r="Z67" t="str">
        <f t="shared" ref="Z67:Z80" si="2">IF(M67="","",M67 )</f>
        <v>Наименование тарифа</v>
      </c>
    </row>
    <row r="68" spans="1:26" ht="15">
      <c r="A68" s="1"/>
      <c r="B68" s="1">
        <v>1</v>
      </c>
      <c r="L68" t="str">
        <f>mergeValue(A68) &amp;"."&amp; mergeValue(B68)</f>
        <v>1.1</v>
      </c>
      <c r="M68" t="s">
        <v>16</v>
      </c>
      <c r="O68" s="1"/>
      <c r="P68" s="1"/>
      <c r="Q68" s="1"/>
      <c r="R68" s="1"/>
      <c r="S68" s="1"/>
      <c r="T68" s="1"/>
      <c r="U68" s="1"/>
      <c r="V68" s="1"/>
      <c r="W68" t="s">
        <v>477</v>
      </c>
      <c r="Z68" t="str">
        <f t="shared" si="2"/>
        <v>Территория действия тарифа</v>
      </c>
    </row>
    <row r="69" spans="1:26" ht="15">
      <c r="A69" s="1"/>
      <c r="B69" s="1"/>
      <c r="C69" s="1">
        <v>1</v>
      </c>
      <c r="L69" t="str">
        <f>mergeValue(A69) &amp;"."&amp; mergeValue(B69)&amp;"."&amp; mergeValue(C69)</f>
        <v>1.1.1</v>
      </c>
      <c r="M69" t="s">
        <v>7</v>
      </c>
      <c r="O69" s="1"/>
      <c r="P69" s="1"/>
      <c r="Q69" s="1"/>
      <c r="R69" s="1"/>
      <c r="S69" s="1"/>
      <c r="T69" s="1"/>
      <c r="U69" s="1"/>
      <c r="V69" s="1"/>
      <c r="W69" t="s">
        <v>632</v>
      </c>
      <c r="Z69" t="str">
        <f t="shared" si="2"/>
        <v xml:space="preserve">Наименование системы теплоснабжения </v>
      </c>
    </row>
    <row r="70" spans="1:26" ht="15">
      <c r="A70" s="1"/>
      <c r="B70" s="1"/>
      <c r="C70" s="1"/>
      <c r="D70" s="1">
        <v>1</v>
      </c>
      <c r="L70" t="str">
        <f>mergeValue(A70) &amp;"."&amp; mergeValue(B70)&amp;"."&amp; mergeValue(C70)&amp;"."&amp; mergeValue(D70)</f>
        <v>1.1.1.1</v>
      </c>
      <c r="M70" t="s">
        <v>22</v>
      </c>
      <c r="O70" s="1"/>
      <c r="P70" s="1"/>
      <c r="Q70" s="1"/>
      <c r="R70" s="1"/>
      <c r="S70" s="1"/>
      <c r="T70" s="1"/>
      <c r="U70" s="1"/>
      <c r="V70" s="1"/>
      <c r="W70" t="s">
        <v>633</v>
      </c>
      <c r="Z70" t="str">
        <f t="shared" si="2"/>
        <v xml:space="preserve">Источник тепловой энергии  </v>
      </c>
    </row>
    <row r="71" spans="1:26" ht="15">
      <c r="A71" s="1"/>
      <c r="B71" s="1"/>
      <c r="C71" s="1"/>
      <c r="D71" s="1"/>
      <c r="E71" s="1">
        <v>1</v>
      </c>
      <c r="H71">
        <v>1</v>
      </c>
      <c r="I71" s="1">
        <v>1</v>
      </c>
      <c r="L71" t="str">
        <f>mergeValue(A71) &amp;"."&amp; mergeValue(B71)&amp;"."&amp; mergeValue(C71)&amp;"."&amp; mergeValue(D71)&amp;"."&amp; mergeValue(E71)</f>
        <v>1.1.1.1.1</v>
      </c>
      <c r="M71" t="s">
        <v>9</v>
      </c>
      <c r="O71" s="1"/>
      <c r="P71" s="1"/>
      <c r="Q71" s="1"/>
      <c r="R71" s="1"/>
      <c r="S71" s="1"/>
      <c r="T71" s="1"/>
      <c r="U71" s="1"/>
      <c r="V71" s="1"/>
      <c r="W71" t="s">
        <v>637</v>
      </c>
      <c r="Z71" t="str">
        <f t="shared" si="2"/>
        <v>Схема подключения теплопотребляющей установки к коллектору источника тепловой энергии</v>
      </c>
    </row>
    <row r="72" spans="1:26" ht="15">
      <c r="A72" s="1"/>
      <c r="B72" s="1"/>
      <c r="C72" s="1"/>
      <c r="D72" s="1"/>
      <c r="E72" s="1"/>
      <c r="F72" s="1">
        <v>1</v>
      </c>
      <c r="I72" s="1"/>
      <c r="J72" s="1">
        <v>1</v>
      </c>
      <c r="L72" t="str">
        <f>mergeValue(A72) &amp;"."&amp; mergeValue(B72)&amp;"."&amp; mergeValue(C72)&amp;"."&amp; mergeValue(D72)&amp;"."&amp; mergeValue(E72)&amp;"."&amp; mergeValue(F72)</f>
        <v>1.1.1.1.1.1</v>
      </c>
      <c r="M72" t="s">
        <v>10</v>
      </c>
      <c r="O72" s="1"/>
      <c r="P72" s="1"/>
      <c r="Q72" s="1"/>
      <c r="R72" s="1"/>
      <c r="S72" s="1"/>
      <c r="T72" s="1"/>
      <c r="U72" s="1"/>
      <c r="V72" s="1"/>
      <c r="W72" t="s">
        <v>635</v>
      </c>
      <c r="Z72" t="str">
        <f t="shared" si="2"/>
        <v>Группа потребителей</v>
      </c>
    </row>
    <row r="73" spans="1:26" ht="195.75" customHeight="1">
      <c r="A73" s="1"/>
      <c r="B73" s="1"/>
      <c r="C73" s="1"/>
      <c r="D73" s="1"/>
      <c r="E73" s="1"/>
      <c r="F73" s="1"/>
      <c r="G73">
        <v>1</v>
      </c>
      <c r="I73" s="1"/>
      <c r="J73" s="1"/>
      <c r="K73">
        <v>1</v>
      </c>
      <c r="L73" t="str">
        <f>mergeValue(A73) &amp;"."&amp; mergeValue(B73)&amp;"."&amp; mergeValue(C73)&amp;"."&amp; mergeValue(D73)&amp;"."&amp; mergeValue(E73)&amp;"."&amp; mergeValue(F73)&amp;"."&amp; mergeValue(G73)</f>
        <v>1.1.1.1.1.1.1</v>
      </c>
      <c r="R73" s="1"/>
      <c r="S73" s="1" t="s">
        <v>84</v>
      </c>
      <c r="T73" s="1"/>
      <c r="U73" s="1" t="s">
        <v>84</v>
      </c>
      <c r="W73" s="1" t="s">
        <v>654</v>
      </c>
      <c r="X73" t="str">
        <f>strCheckDate(O74:V74)</f>
        <v/>
      </c>
      <c r="Z73" t="str">
        <f t="shared" si="2"/>
        <v/>
      </c>
    </row>
    <row r="74" spans="1:26" ht="14.25" hidden="1" customHeight="1">
      <c r="A74" s="1"/>
      <c r="B74" s="1"/>
      <c r="C74" s="1"/>
      <c r="D74" s="1"/>
      <c r="E74" s="1"/>
      <c r="F74" s="1"/>
      <c r="I74" s="1"/>
      <c r="J74" s="1"/>
      <c r="Q74" t="str">
        <f>R73 &amp; "-" &amp; T73</f>
        <v>-</v>
      </c>
      <c r="R74" s="1"/>
      <c r="S74" s="1"/>
      <c r="T74" s="1"/>
      <c r="U74" s="1"/>
      <c r="W74" s="1"/>
      <c r="Z74" t="str">
        <f t="shared" si="2"/>
        <v/>
      </c>
    </row>
    <row r="75" spans="1:26" ht="15" customHeight="1">
      <c r="A75" s="1"/>
      <c r="B75" s="1"/>
      <c r="C75" s="1"/>
      <c r="D75" s="1"/>
      <c r="E75" s="1"/>
      <c r="F75" s="1"/>
      <c r="I75" s="1"/>
      <c r="J75" s="1"/>
      <c r="M75" t="s">
        <v>25</v>
      </c>
      <c r="W75" s="1"/>
      <c r="Z75" t="str">
        <f t="shared" si="2"/>
        <v>Добавить вид теплоносителя (параметры теплоносителя)</v>
      </c>
    </row>
    <row r="76" spans="1:26" ht="15" customHeight="1">
      <c r="A76" s="1"/>
      <c r="B76" s="1"/>
      <c r="C76" s="1"/>
      <c r="D76" s="1"/>
      <c r="E76" s="1"/>
      <c r="I76" s="1"/>
      <c r="M76" t="s">
        <v>11</v>
      </c>
      <c r="Z76" t="str">
        <f t="shared" si="2"/>
        <v>Добавить группу потребителей</v>
      </c>
    </row>
    <row r="77" spans="1:26" ht="15" customHeight="1">
      <c r="A77" s="1"/>
      <c r="B77" s="1"/>
      <c r="C77" s="1"/>
      <c r="D77" s="1"/>
      <c r="M77" t="s">
        <v>12</v>
      </c>
      <c r="Z77" t="str">
        <f t="shared" si="2"/>
        <v>Добавить схему подключения</v>
      </c>
    </row>
    <row r="78" spans="1:26" ht="15" customHeight="1">
      <c r="A78" s="1"/>
      <c r="B78" s="1"/>
      <c r="C78" s="1"/>
      <c r="M78" t="s">
        <v>17</v>
      </c>
      <c r="Z78" t="str">
        <f t="shared" si="2"/>
        <v>Добавить источник тепловой энергии</v>
      </c>
    </row>
    <row r="79" spans="1:26" ht="15" customHeight="1">
      <c r="A79" s="1"/>
      <c r="B79" s="1"/>
      <c r="M79" t="s">
        <v>18</v>
      </c>
      <c r="Z79" t="str">
        <f t="shared" si="2"/>
        <v>Добавить наименование системы теплоснабжения</v>
      </c>
    </row>
    <row r="80" spans="1:26" ht="15" customHeight="1">
      <c r="A80" s="1"/>
      <c r="M80" t="s">
        <v>19</v>
      </c>
      <c r="Z80" t="str">
        <f t="shared" si="2"/>
        <v>Добавить территорию действия тарифа</v>
      </c>
    </row>
    <row r="81" spans="1:26" ht="15" customHeight="1">
      <c r="M81" t="s">
        <v>309</v>
      </c>
    </row>
    <row r="82" spans="1:26" ht="18.75" customHeight="1"/>
    <row r="83" spans="1:26" ht="17.100000000000001" customHeight="1">
      <c r="A83" t="s">
        <v>13</v>
      </c>
      <c r="C83" t="s">
        <v>51</v>
      </c>
    </row>
    <row r="85" spans="1:26" ht="15">
      <c r="A85" s="1">
        <v>1</v>
      </c>
      <c r="K85">
        <v>1</v>
      </c>
      <c r="L85">
        <f>mergeValue(A85)</f>
        <v>1</v>
      </c>
      <c r="M85" t="s">
        <v>20</v>
      </c>
      <c r="O85" s="1"/>
      <c r="P85" s="1"/>
      <c r="Q85" s="1"/>
      <c r="R85" s="1"/>
      <c r="S85" s="1"/>
      <c r="T85" s="1"/>
      <c r="U85" s="1"/>
      <c r="V85" s="1"/>
      <c r="W85" t="s">
        <v>657</v>
      </c>
    </row>
    <row r="86" spans="1:26" ht="15">
      <c r="A86" s="1"/>
      <c r="B86" s="1">
        <v>1</v>
      </c>
      <c r="K86">
        <v>1</v>
      </c>
      <c r="L86" t="str">
        <f>mergeValue(A86) &amp;"."&amp; mergeValue(B86)</f>
        <v>1.1</v>
      </c>
      <c r="M86" t="s">
        <v>16</v>
      </c>
      <c r="O86" s="1"/>
      <c r="P86" s="1"/>
      <c r="Q86" s="1"/>
      <c r="R86" s="1"/>
      <c r="S86" s="1"/>
      <c r="T86" s="1"/>
      <c r="U86" s="1"/>
      <c r="V86" s="1"/>
      <c r="W86" t="s">
        <v>477</v>
      </c>
    </row>
    <row r="87" spans="1:26" ht="15">
      <c r="A87" s="1"/>
      <c r="B87" s="1"/>
      <c r="C87" s="1">
        <v>1</v>
      </c>
      <c r="K87">
        <v>1</v>
      </c>
      <c r="L87" t="str">
        <f>mergeValue(A87) &amp;"."&amp; mergeValue(B87)&amp;"."&amp; mergeValue(C87)</f>
        <v>1.1.1</v>
      </c>
      <c r="M87" t="s">
        <v>7</v>
      </c>
      <c r="O87" s="1"/>
      <c r="P87" s="1"/>
      <c r="Q87" s="1"/>
      <c r="R87" s="1"/>
      <c r="S87" s="1"/>
      <c r="T87" s="1"/>
      <c r="U87" s="1"/>
      <c r="V87" s="1"/>
      <c r="W87" t="s">
        <v>632</v>
      </c>
    </row>
    <row r="88" spans="1:26" ht="15">
      <c r="A88" s="1"/>
      <c r="B88" s="1"/>
      <c r="C88" s="1"/>
      <c r="D88" s="1">
        <v>1</v>
      </c>
      <c r="I88" s="1">
        <v>1</v>
      </c>
      <c r="K88">
        <v>1</v>
      </c>
      <c r="L88" t="str">
        <f>mergeValue(A88) &amp;"."&amp; mergeValue(B88)&amp;"."&amp; mergeValue(C88)&amp;"."&amp; mergeValue(D88)</f>
        <v>1.1.1.1</v>
      </c>
      <c r="M88" t="s">
        <v>22</v>
      </c>
      <c r="O88" s="1"/>
      <c r="P88" s="1"/>
      <c r="Q88" s="1"/>
      <c r="R88" s="1"/>
      <c r="S88" s="1"/>
      <c r="T88" s="1"/>
      <c r="U88" s="1"/>
      <c r="V88" s="1"/>
      <c r="W88" t="s">
        <v>633</v>
      </c>
    </row>
    <row r="89" spans="1:26" ht="11.25" hidden="1" customHeight="1">
      <c r="A89" s="1"/>
      <c r="B89" s="1"/>
      <c r="C89" s="1"/>
      <c r="D89" s="1"/>
      <c r="E89" s="1">
        <v>1</v>
      </c>
      <c r="I89" s="1"/>
      <c r="K89">
        <v>1</v>
      </c>
      <c r="O89" s="1"/>
      <c r="P89" s="1"/>
      <c r="Q89" s="1"/>
      <c r="R89" s="1"/>
      <c r="S89" s="1"/>
      <c r="T89" s="1"/>
      <c r="U89" s="1"/>
      <c r="V89" s="1"/>
    </row>
    <row r="90" spans="1:26" ht="15">
      <c r="A90" s="1"/>
      <c r="B90" s="1"/>
      <c r="C90" s="1"/>
      <c r="D90" s="1"/>
      <c r="E90" s="1"/>
      <c r="F90" s="1">
        <v>1</v>
      </c>
      <c r="I90" s="1"/>
      <c r="J90" s="1"/>
      <c r="K90">
        <v>1</v>
      </c>
      <c r="L90" t="str">
        <f>mergeValue(A90) &amp;"."&amp; mergeValue(B90)&amp;"."&amp; mergeValue(C90)&amp;"."&amp; mergeValue(D90)&amp;"."&amp;  mergeValue(F90)</f>
        <v>1.1.1.1.1</v>
      </c>
      <c r="M90" t="s">
        <v>10</v>
      </c>
      <c r="O90" s="1"/>
      <c r="P90" s="1"/>
      <c r="Q90" s="1"/>
      <c r="R90" s="1"/>
      <c r="S90" s="1"/>
      <c r="T90" s="1"/>
      <c r="U90" s="1"/>
      <c r="V90" s="1"/>
      <c r="W90" t="s">
        <v>634</v>
      </c>
      <c r="Y90" t="str">
        <f>strCheckUnique(Z90:Z93)</f>
        <v/>
      </c>
    </row>
    <row r="91" spans="1:26" ht="192" customHeight="1">
      <c r="A91" s="1"/>
      <c r="B91" s="1"/>
      <c r="C91" s="1"/>
      <c r="D91" s="1"/>
      <c r="E91" s="1"/>
      <c r="F91" s="1"/>
      <c r="G91">
        <v>1</v>
      </c>
      <c r="I91" s="1"/>
      <c r="J91" s="1"/>
      <c r="L91" t="str">
        <f>mergeValue(A91) &amp;"."&amp; mergeValue(B91)&amp;"."&amp; mergeValue(C91)&amp;"."&amp; mergeValue(D91)&amp;"."&amp;  mergeValue(F91)&amp;"."&amp;  mergeValue(G91)</f>
        <v>1.1.1.1.1.1</v>
      </c>
      <c r="R91" s="1"/>
      <c r="S91" s="1" t="s">
        <v>84</v>
      </c>
      <c r="T91" s="1"/>
      <c r="U91" s="1" t="s">
        <v>84</v>
      </c>
      <c r="W91" s="1" t="s">
        <v>658</v>
      </c>
      <c r="X91" t="str">
        <f>strCheckDate(O92:V92)</f>
        <v/>
      </c>
      <c r="Z91" t="str">
        <f>IF(M91="","",M91 )</f>
        <v/>
      </c>
    </row>
    <row r="92" spans="1:26" ht="11.25" hidden="1" customHeight="1">
      <c r="A92" s="1"/>
      <c r="B92" s="1"/>
      <c r="C92" s="1"/>
      <c r="D92" s="1"/>
      <c r="E92" s="1"/>
      <c r="F92" s="1"/>
      <c r="I92" s="1"/>
      <c r="J92" s="1"/>
      <c r="K92">
        <v>1</v>
      </c>
      <c r="Q92" t="str">
        <f>R91 &amp; "-" &amp; T91</f>
        <v>-</v>
      </c>
      <c r="R92" s="1"/>
      <c r="S92" s="1"/>
      <c r="T92" s="1"/>
      <c r="U92" s="1"/>
      <c r="W92" s="1"/>
    </row>
    <row r="93" spans="1:26" ht="15" customHeight="1">
      <c r="A93" s="1"/>
      <c r="B93" s="1"/>
      <c r="C93" s="1"/>
      <c r="D93" s="1"/>
      <c r="E93" s="1"/>
      <c r="F93" s="1"/>
      <c r="I93" s="1"/>
      <c r="J93" s="1"/>
      <c r="K93">
        <v>1</v>
      </c>
      <c r="M93" t="s">
        <v>25</v>
      </c>
      <c r="W93" s="1"/>
    </row>
    <row r="94" spans="1:26" ht="15" customHeight="1">
      <c r="A94" s="1"/>
      <c r="B94" s="1"/>
      <c r="C94" s="1"/>
      <c r="D94" s="1"/>
      <c r="E94" s="1"/>
      <c r="I94" s="1"/>
      <c r="M94" t="s">
        <v>11</v>
      </c>
    </row>
    <row r="95" spans="1:26" ht="15" hidden="1" customHeight="1">
      <c r="A95" s="1"/>
      <c r="B95" s="1"/>
      <c r="C95" s="1"/>
      <c r="D95" s="1"/>
      <c r="I95" s="1"/>
    </row>
    <row r="96" spans="1:26" ht="15" customHeight="1">
      <c r="A96" s="1"/>
      <c r="B96" s="1"/>
      <c r="C96" s="1"/>
      <c r="K96">
        <v>1</v>
      </c>
      <c r="M96" t="s">
        <v>17</v>
      </c>
    </row>
    <row r="97" spans="1:32" ht="15" customHeight="1">
      <c r="A97" s="1"/>
      <c r="B97" s="1"/>
      <c r="K97">
        <v>1</v>
      </c>
      <c r="M97" t="s">
        <v>18</v>
      </c>
    </row>
    <row r="98" spans="1:32" ht="15" customHeight="1">
      <c r="A98" s="1"/>
      <c r="K98">
        <v>1</v>
      </c>
      <c r="M98" t="s">
        <v>19</v>
      </c>
    </row>
    <row r="99" spans="1:32" ht="15" customHeight="1">
      <c r="M99" t="s">
        <v>309</v>
      </c>
    </row>
    <row r="100" spans="1:32" ht="15" customHeight="1"/>
    <row r="101" spans="1:32" ht="17.100000000000001" customHeight="1">
      <c r="G101" t="s">
        <v>13</v>
      </c>
      <c r="I101" t="s">
        <v>68</v>
      </c>
    </row>
    <row r="103" spans="1:32" ht="15">
      <c r="A103" s="1">
        <v>1</v>
      </c>
      <c r="L103">
        <f>mergeValue(A103)</f>
        <v>1</v>
      </c>
      <c r="M103" t="s">
        <v>20</v>
      </c>
      <c r="O103" s="1"/>
      <c r="P103" s="1"/>
      <c r="Q103" s="1"/>
      <c r="R103" s="1"/>
      <c r="S103" s="1"/>
      <c r="T103" s="1"/>
      <c r="U103" s="1"/>
      <c r="V103" s="1"/>
      <c r="W103" s="1"/>
      <c r="X103" s="1"/>
      <c r="Y103" s="1"/>
      <c r="Z103" s="1"/>
      <c r="AA103" s="1"/>
      <c r="AB103" t="s">
        <v>476</v>
      </c>
    </row>
    <row r="104" spans="1:32" ht="15">
      <c r="A104" s="1"/>
      <c r="B104" s="1">
        <v>1</v>
      </c>
      <c r="L104" t="str">
        <f>mergeValue(A104) &amp;"."&amp; mergeValue(B104)</f>
        <v>1.1</v>
      </c>
      <c r="M104" t="s">
        <v>16</v>
      </c>
      <c r="O104" s="1"/>
      <c r="P104" s="1"/>
      <c r="Q104" s="1"/>
      <c r="R104" s="1"/>
      <c r="S104" s="1"/>
      <c r="T104" s="1"/>
      <c r="U104" s="1"/>
      <c r="V104" s="1"/>
      <c r="W104" s="1"/>
      <c r="X104" s="1"/>
      <c r="Y104" s="1"/>
      <c r="Z104" s="1"/>
      <c r="AA104" s="1"/>
      <c r="AB104" t="s">
        <v>477</v>
      </c>
    </row>
    <row r="105" spans="1:32" ht="15">
      <c r="A105" s="1"/>
      <c r="B105" s="1"/>
      <c r="C105" s="1">
        <v>1</v>
      </c>
      <c r="L105" t="str">
        <f>mergeValue(A105) &amp;"."&amp; mergeValue(B105)&amp;"."&amp; mergeValue(C105)</f>
        <v>1.1.1</v>
      </c>
      <c r="M105" t="s">
        <v>7</v>
      </c>
      <c r="O105" s="1"/>
      <c r="P105" s="1"/>
      <c r="Q105" s="1"/>
      <c r="R105" s="1"/>
      <c r="S105" s="1"/>
      <c r="T105" s="1"/>
      <c r="U105" s="1"/>
      <c r="V105" s="1"/>
      <c r="W105" s="1"/>
      <c r="X105" s="1"/>
      <c r="Y105" s="1"/>
      <c r="Z105" s="1"/>
      <c r="AA105" s="1"/>
      <c r="AB105" t="s">
        <v>632</v>
      </c>
    </row>
    <row r="106" spans="1:32" ht="15">
      <c r="A106" s="1"/>
      <c r="B106" s="1"/>
      <c r="C106" s="1"/>
      <c r="D106" s="1">
        <v>1</v>
      </c>
      <c r="L106" t="str">
        <f>mergeValue(A106) &amp;"."&amp; mergeValue(B106)&amp;"."&amp; mergeValue(C106)&amp;"."&amp; mergeValue(D106)</f>
        <v>1.1.1.1</v>
      </c>
      <c r="M106" t="s">
        <v>22</v>
      </c>
      <c r="O106" s="1"/>
      <c r="P106" s="1"/>
      <c r="Q106" s="1"/>
      <c r="R106" s="1"/>
      <c r="S106" s="1"/>
      <c r="T106" s="1"/>
      <c r="U106" s="1"/>
      <c r="V106" s="1"/>
      <c r="W106" s="1"/>
      <c r="X106" s="1"/>
      <c r="Y106" s="1"/>
      <c r="Z106" s="1"/>
      <c r="AA106" s="1"/>
      <c r="AB106" t="s">
        <v>633</v>
      </c>
    </row>
    <row r="107" spans="1:32" ht="0.2" customHeight="1">
      <c r="A107" s="1"/>
      <c r="B107" s="1"/>
      <c r="C107" s="1"/>
      <c r="D107" s="1"/>
      <c r="E107" s="1">
        <v>1</v>
      </c>
      <c r="O107" s="1"/>
      <c r="P107" s="1"/>
      <c r="Q107" s="1"/>
      <c r="R107" s="1"/>
      <c r="S107" s="1"/>
      <c r="T107" s="1"/>
      <c r="U107" s="1"/>
      <c r="V107" s="1"/>
      <c r="W107" s="1"/>
      <c r="X107" s="1"/>
      <c r="Y107" s="1"/>
      <c r="Z107" s="1"/>
      <c r="AA107" s="1"/>
    </row>
    <row r="108" spans="1:32" ht="15">
      <c r="A108" s="1"/>
      <c r="B108" s="1"/>
      <c r="C108" s="1"/>
      <c r="D108" s="1"/>
      <c r="E108" s="1"/>
      <c r="F108" s="1">
        <v>1</v>
      </c>
      <c r="I108" s="1"/>
      <c r="L108" t="str">
        <f>mergeValue(A108) &amp;"."&amp; mergeValue(B108)&amp;"."&amp; mergeValue(C108)&amp;"."&amp; mergeValue(D108)&amp;"."&amp; mergeValue(F108)</f>
        <v>1.1.1.1.1</v>
      </c>
      <c r="M108" t="s">
        <v>10</v>
      </c>
      <c r="O108" s="1"/>
      <c r="P108" s="1"/>
      <c r="Q108" s="1"/>
      <c r="R108" s="1"/>
      <c r="S108" s="1"/>
      <c r="T108" s="1"/>
      <c r="U108" s="1"/>
      <c r="V108" s="1"/>
      <c r="W108" s="1"/>
      <c r="X108" s="1"/>
      <c r="Y108" s="1"/>
      <c r="Z108" s="1"/>
      <c r="AA108" s="1"/>
      <c r="AB108" t="s">
        <v>634</v>
      </c>
      <c r="AD108" t="str">
        <f>strCheckUnique(AE108:AE113)</f>
        <v/>
      </c>
    </row>
    <row r="109" spans="1:32" ht="15">
      <c r="A109" s="1"/>
      <c r="B109" s="1"/>
      <c r="C109" s="1"/>
      <c r="D109" s="1"/>
      <c r="E109" s="1"/>
      <c r="F109" s="1"/>
      <c r="G109" s="1">
        <v>1</v>
      </c>
      <c r="I109" s="1"/>
      <c r="J109" s="1"/>
      <c r="L109" t="str">
        <f>mergeValue(A109) &amp;"."&amp; mergeValue(B109)&amp;"."&amp; mergeValue(C109)&amp;"."&amp; mergeValue(D109)&amp;"."&amp; mergeValue(F109)&amp;"."&amp; mergeValue(G109)</f>
        <v>1.1.1.1.1.1</v>
      </c>
      <c r="M109" t="s">
        <v>649</v>
      </c>
      <c r="V109" t="str">
        <f>W109 &amp; "-" &amp; Y109</f>
        <v>-</v>
      </c>
      <c r="W109" s="1"/>
      <c r="X109" s="1" t="s">
        <v>84</v>
      </c>
      <c r="Y109" s="1"/>
      <c r="Z109" s="1" t="s">
        <v>84</v>
      </c>
      <c r="AB109" t="s">
        <v>667</v>
      </c>
      <c r="AC109" t="str">
        <f>strCheckDate(O109:AA109)</f>
        <v/>
      </c>
      <c r="AE109" t="str">
        <f>IF(M109="","",M109 )</f>
        <v>горячая вода в системе централизованного теплоснабжения на горячее водоснабжение</v>
      </c>
    </row>
    <row r="110" spans="1:32" ht="102.75" customHeight="1">
      <c r="A110" s="1"/>
      <c r="B110" s="1"/>
      <c r="C110" s="1"/>
      <c r="D110" s="1"/>
      <c r="E110" s="1"/>
      <c r="F110" s="1"/>
      <c r="G110" s="1"/>
      <c r="H110">
        <v>1</v>
      </c>
      <c r="I110" s="1"/>
      <c r="J110" s="1"/>
      <c r="L110" t="str">
        <f>mergeValue(A110) &amp;"."&amp; mergeValue(B110)&amp;"."&amp; mergeValue(C110)&amp;"."&amp; mergeValue(D110)&amp;"."&amp; mergeValue(F110)&amp;"."&amp; mergeValue(G110)&amp;"."&amp; mergeValue(H110)</f>
        <v>1.1.1.1.1.1.1</v>
      </c>
      <c r="V110" t="str">
        <f>W110 &amp; "-" &amp; Y110</f>
        <v>-</v>
      </c>
      <c r="W110" s="1"/>
      <c r="X110" s="1"/>
      <c r="Y110" s="1"/>
      <c r="Z110" s="1"/>
      <c r="AB110" s="1" t="s">
        <v>668</v>
      </c>
      <c r="AC110" t="str">
        <f>strCheckDate(O110:AA110)</f>
        <v/>
      </c>
    </row>
    <row r="111" spans="1:32" ht="0.2" customHeight="1">
      <c r="A111" s="1"/>
      <c r="B111" s="1"/>
      <c r="C111" s="1"/>
      <c r="D111" s="1"/>
      <c r="E111" s="1"/>
      <c r="F111" s="1"/>
      <c r="G111" s="1"/>
      <c r="I111" s="1"/>
      <c r="J111" s="1"/>
      <c r="W111" s="1"/>
      <c r="X111" s="1"/>
      <c r="Y111" s="1"/>
      <c r="Z111" s="1"/>
      <c r="AB111" s="1"/>
      <c r="AF111">
        <f ca="1">OFFSET(AF111,-1,0)</f>
        <v>0</v>
      </c>
    </row>
    <row r="112" spans="1:32" ht="15" customHeight="1">
      <c r="A112" s="1"/>
      <c r="B112" s="1"/>
      <c r="C112" s="1"/>
      <c r="D112" s="1"/>
      <c r="E112" s="1"/>
      <c r="F112" s="1"/>
      <c r="G112" s="1"/>
      <c r="I112" s="1"/>
      <c r="J112" s="1"/>
      <c r="M112" t="s">
        <v>41</v>
      </c>
      <c r="AB112" s="1"/>
    </row>
    <row r="113" spans="1:29" ht="15" customHeight="1">
      <c r="A113" s="1"/>
      <c r="B113" s="1"/>
      <c r="C113" s="1"/>
      <c r="D113" s="1"/>
      <c r="E113" s="1"/>
      <c r="F113" s="1"/>
      <c r="I113" s="1"/>
      <c r="M113" t="s">
        <v>25</v>
      </c>
    </row>
    <row r="114" spans="1:29" ht="15" customHeight="1">
      <c r="A114" s="1"/>
      <c r="B114" s="1"/>
      <c r="C114" s="1"/>
      <c r="D114" s="1"/>
      <c r="E114" s="1"/>
      <c r="M114" t="s">
        <v>11</v>
      </c>
    </row>
    <row r="115" spans="1:29" ht="0.2" customHeight="1">
      <c r="A115" s="1"/>
      <c r="B115" s="1"/>
      <c r="C115" s="1"/>
    </row>
    <row r="116" spans="1:29" ht="15" customHeight="1">
      <c r="A116" s="1"/>
      <c r="B116" s="1"/>
      <c r="C116" s="1"/>
      <c r="M116" t="s">
        <v>17</v>
      </c>
    </row>
    <row r="117" spans="1:29" ht="15" customHeight="1">
      <c r="A117" s="1"/>
      <c r="B117" s="1"/>
      <c r="M117" t="s">
        <v>18</v>
      </c>
    </row>
    <row r="118" spans="1:29" ht="15" customHeight="1">
      <c r="A118" s="1"/>
      <c r="M118" t="s">
        <v>19</v>
      </c>
    </row>
    <row r="119" spans="1:29" ht="15" customHeight="1">
      <c r="M119" t="s">
        <v>309</v>
      </c>
    </row>
    <row r="120" spans="1:29" ht="102.75" customHeight="1">
      <c r="H120">
        <v>1</v>
      </c>
      <c r="L120" t="str">
        <f>mergeValue(A120) &amp;"."&amp; mergeValue(B120)&amp;"."&amp; mergeValue(C120)&amp;"."&amp; mergeValue(D120)&amp;"."&amp; mergeValue(F120)&amp;"."&amp; mergeValue(G120)&amp;"."&amp; mergeValue(H120)</f>
        <v>......1</v>
      </c>
      <c r="V120" t="str">
        <f>W120 &amp; "-" &amp; Y120</f>
        <v>-</v>
      </c>
      <c r="X120" t="s">
        <v>85</v>
      </c>
      <c r="Z120" t="s">
        <v>85</v>
      </c>
      <c r="AC120" t="str">
        <f>strCheckDate(O120:AA120)</f>
        <v/>
      </c>
    </row>
    <row r="123" spans="1:29" ht="17.100000000000001" customHeight="1">
      <c r="G123" t="s">
        <v>13</v>
      </c>
      <c r="I123" t="s">
        <v>69</v>
      </c>
    </row>
    <row r="125" spans="1:29" ht="15">
      <c r="A125" s="1">
        <v>1</v>
      </c>
      <c r="L125">
        <f>mergeValue(A125)</f>
        <v>1</v>
      </c>
      <c r="M125" t="s">
        <v>20</v>
      </c>
      <c r="O125" s="1"/>
      <c r="P125" s="1"/>
      <c r="Q125" s="1"/>
      <c r="R125" s="1"/>
      <c r="S125" s="1"/>
      <c r="T125" s="1"/>
      <c r="U125" s="1"/>
      <c r="V125" s="1"/>
      <c r="W125" t="s">
        <v>657</v>
      </c>
    </row>
    <row r="126" spans="1:29" ht="15">
      <c r="A126" s="1"/>
      <c r="B126" s="1">
        <v>1</v>
      </c>
      <c r="L126" t="str">
        <f>mergeValue(A126) &amp;"."&amp; mergeValue(B126)</f>
        <v>1.1</v>
      </c>
      <c r="M126" t="s">
        <v>16</v>
      </c>
      <c r="O126" s="1"/>
      <c r="P126" s="1"/>
      <c r="Q126" s="1"/>
      <c r="R126" s="1"/>
      <c r="S126" s="1"/>
      <c r="T126" s="1"/>
      <c r="U126" s="1"/>
      <c r="V126" s="1"/>
      <c r="W126" t="s">
        <v>477</v>
      </c>
    </row>
    <row r="127" spans="1:29" ht="15">
      <c r="A127" s="1"/>
      <c r="B127" s="1"/>
      <c r="C127" s="1">
        <v>1</v>
      </c>
      <c r="L127" t="str">
        <f>mergeValue(A127) &amp;"."&amp; mergeValue(B127)&amp;"."&amp; mergeValue(C127)</f>
        <v>1.1.1</v>
      </c>
      <c r="M127" t="s">
        <v>7</v>
      </c>
      <c r="O127" s="1"/>
      <c r="P127" s="1"/>
      <c r="Q127" s="1"/>
      <c r="R127" s="1"/>
      <c r="S127" s="1"/>
      <c r="T127" s="1"/>
      <c r="U127" s="1"/>
      <c r="V127" s="1"/>
      <c r="W127" t="s">
        <v>632</v>
      </c>
    </row>
    <row r="128" spans="1:29" ht="15">
      <c r="A128" s="1"/>
      <c r="B128" s="1"/>
      <c r="C128" s="1"/>
      <c r="D128" s="1">
        <v>1</v>
      </c>
      <c r="L128" t="str">
        <f>mergeValue(A128) &amp;"."&amp; mergeValue(B128)&amp;"."&amp; mergeValue(C128)&amp;"."&amp; mergeValue(D128)</f>
        <v>1.1.1.1</v>
      </c>
      <c r="M128" t="s">
        <v>22</v>
      </c>
      <c r="O128" s="1"/>
      <c r="P128" s="1"/>
      <c r="Q128" s="1"/>
      <c r="R128" s="1"/>
      <c r="S128" s="1"/>
      <c r="T128" s="1"/>
      <c r="U128" s="1"/>
      <c r="V128" s="1"/>
      <c r="W128" t="s">
        <v>633</v>
      </c>
    </row>
    <row r="129" spans="1:26" ht="11.25" hidden="1" customHeight="1">
      <c r="A129" s="1"/>
      <c r="B129" s="1"/>
      <c r="C129" s="1"/>
      <c r="D129" s="1"/>
      <c r="E129" s="1">
        <v>1</v>
      </c>
      <c r="H129">
        <v>1</v>
      </c>
      <c r="I129" s="1">
        <v>1</v>
      </c>
    </row>
    <row r="130" spans="1:26" ht="15">
      <c r="A130" s="1"/>
      <c r="B130" s="1"/>
      <c r="C130" s="1"/>
      <c r="D130" s="1"/>
      <c r="E130" s="1"/>
      <c r="F130" s="1">
        <v>1</v>
      </c>
      <c r="I130" s="1"/>
      <c r="J130" s="1">
        <v>1</v>
      </c>
      <c r="L130" t="str">
        <f>mergeValue(A130) &amp;"."&amp; mergeValue(B130)&amp;"."&amp; mergeValue(C130)&amp;"."&amp; mergeValue(D130)&amp;"."&amp;  mergeValue(F130)</f>
        <v>1.1.1.1.1</v>
      </c>
      <c r="M130" t="s">
        <v>10</v>
      </c>
      <c r="O130" s="1"/>
      <c r="P130" s="1"/>
      <c r="Q130" s="1"/>
      <c r="R130" s="1"/>
      <c r="S130" s="1"/>
      <c r="T130" s="1"/>
      <c r="U130" s="1"/>
      <c r="V130" s="1"/>
      <c r="W130" t="s">
        <v>634</v>
      </c>
      <c r="Y130" t="str">
        <f>strCheckUnique(Z130:Z133)</f>
        <v/>
      </c>
    </row>
    <row r="131" spans="1:26" ht="191.25" customHeight="1">
      <c r="A131" s="1"/>
      <c r="B131" s="1"/>
      <c r="C131" s="1"/>
      <c r="D131" s="1"/>
      <c r="E131" s="1"/>
      <c r="F131" s="1"/>
      <c r="G131">
        <v>1</v>
      </c>
      <c r="I131" s="1"/>
      <c r="J131" s="1"/>
      <c r="K131">
        <v>1</v>
      </c>
      <c r="L131" t="str">
        <f>mergeValue(A131) &amp;"."&amp; mergeValue(B131)&amp;"."&amp; mergeValue(C131)&amp;"."&amp; mergeValue(D131)&amp;"."&amp; mergeValue(F131)&amp;"."&amp; mergeValue(G131)</f>
        <v>1.1.1.1.1.1</v>
      </c>
      <c r="R131" s="1"/>
      <c r="S131" s="1" t="s">
        <v>84</v>
      </c>
      <c r="T131" s="1"/>
      <c r="U131" s="1" t="s">
        <v>85</v>
      </c>
      <c r="W131" s="1" t="s">
        <v>658</v>
      </c>
      <c r="X131" t="str">
        <f>strCheckDate(O132:V132)</f>
        <v/>
      </c>
      <c r="Z131" t="str">
        <f>IF(M131="","",M131 )</f>
        <v/>
      </c>
    </row>
    <row r="132" spans="1:26" ht="0.2" customHeight="1">
      <c r="A132" s="1"/>
      <c r="B132" s="1"/>
      <c r="C132" s="1"/>
      <c r="D132" s="1"/>
      <c r="E132" s="1"/>
      <c r="F132" s="1"/>
      <c r="I132" s="1"/>
      <c r="J132" s="1"/>
      <c r="Q132" t="str">
        <f>R131 &amp; "-" &amp; T131</f>
        <v>-</v>
      </c>
      <c r="R132" s="1"/>
      <c r="S132" s="1"/>
      <c r="T132" s="1"/>
      <c r="U132" s="1"/>
      <c r="W132" s="1"/>
    </row>
    <row r="133" spans="1:26" ht="15" customHeight="1">
      <c r="A133" s="1"/>
      <c r="B133" s="1"/>
      <c r="C133" s="1"/>
      <c r="D133" s="1"/>
      <c r="E133" s="1"/>
      <c r="F133" s="1"/>
      <c r="I133" s="1"/>
      <c r="J133" s="1"/>
      <c r="M133" t="s">
        <v>25</v>
      </c>
      <c r="W133" s="1"/>
    </row>
    <row r="134" spans="1:26" ht="15" customHeight="1">
      <c r="A134" s="1"/>
      <c r="B134" s="1"/>
      <c r="C134" s="1"/>
      <c r="D134" s="1"/>
      <c r="E134" s="1"/>
      <c r="I134" s="1"/>
      <c r="M134" t="s">
        <v>11</v>
      </c>
    </row>
    <row r="135" spans="1:26" ht="0.2" customHeight="1">
      <c r="A135" s="1"/>
      <c r="B135" s="1"/>
      <c r="C135" s="1"/>
      <c r="D135" s="1"/>
    </row>
    <row r="136" spans="1:26" ht="15" customHeight="1">
      <c r="A136" s="1"/>
      <c r="B136" s="1"/>
      <c r="C136" s="1"/>
      <c r="M136" t="s">
        <v>17</v>
      </c>
    </row>
    <row r="137" spans="1:26" ht="15" customHeight="1">
      <c r="A137" s="1"/>
      <c r="B137" s="1"/>
      <c r="M137" t="s">
        <v>18</v>
      </c>
    </row>
    <row r="138" spans="1:26" ht="15" customHeight="1">
      <c r="A138" s="1"/>
      <c r="M138" t="s">
        <v>19</v>
      </c>
    </row>
    <row r="139" spans="1:26" ht="15" customHeight="1">
      <c r="M139" t="s">
        <v>309</v>
      </c>
    </row>
    <row r="141" spans="1:26" ht="17.100000000000001" customHeight="1">
      <c r="G141" t="s">
        <v>13</v>
      </c>
      <c r="I141" t="s">
        <v>183</v>
      </c>
    </row>
    <row r="143" spans="1:26" ht="15">
      <c r="A143" s="1">
        <v>1</v>
      </c>
      <c r="L143">
        <f>mergeValue(A143)</f>
        <v>1</v>
      </c>
      <c r="M143" t="s">
        <v>20</v>
      </c>
      <c r="O143" s="1"/>
      <c r="P143" s="1"/>
      <c r="Q143" s="1"/>
      <c r="R143" s="1"/>
      <c r="S143" s="1"/>
      <c r="T143" s="1"/>
      <c r="U143" s="1"/>
      <c r="V143" s="1"/>
      <c r="W143" t="s">
        <v>657</v>
      </c>
    </row>
    <row r="144" spans="1:26" ht="15">
      <c r="A144" s="1"/>
      <c r="B144" s="1">
        <v>1</v>
      </c>
      <c r="L144" t="str">
        <f>mergeValue(A144) &amp;"."&amp; mergeValue(B144)</f>
        <v>1.1</v>
      </c>
      <c r="M144" t="s">
        <v>16</v>
      </c>
      <c r="O144" s="1"/>
      <c r="P144" s="1"/>
      <c r="Q144" s="1"/>
      <c r="R144" s="1"/>
      <c r="S144" s="1"/>
      <c r="T144" s="1"/>
      <c r="U144" s="1"/>
      <c r="V144" s="1"/>
      <c r="W144" t="s">
        <v>477</v>
      </c>
    </row>
    <row r="145" spans="1:26" ht="15">
      <c r="A145" s="1"/>
      <c r="B145" s="1"/>
      <c r="C145" s="1">
        <v>1</v>
      </c>
      <c r="L145" t="str">
        <f>mergeValue(A145) &amp;"."&amp; mergeValue(B145)&amp;"."&amp; mergeValue(C145)</f>
        <v>1.1.1</v>
      </c>
      <c r="M145" t="s">
        <v>7</v>
      </c>
      <c r="O145" s="1"/>
      <c r="P145" s="1"/>
      <c r="Q145" s="1"/>
      <c r="R145" s="1"/>
      <c r="S145" s="1"/>
      <c r="T145" s="1"/>
      <c r="U145" s="1"/>
      <c r="V145" s="1"/>
      <c r="W145" t="s">
        <v>632</v>
      </c>
    </row>
    <row r="146" spans="1:26" ht="15">
      <c r="A146" s="1"/>
      <c r="B146" s="1"/>
      <c r="C146" s="1"/>
      <c r="D146" s="1">
        <v>1</v>
      </c>
      <c r="L146" t="str">
        <f>mergeValue(A146) &amp;"."&amp; mergeValue(B146)&amp;"."&amp; mergeValue(C146)&amp;"."&amp; mergeValue(D146)</f>
        <v>1.1.1.1</v>
      </c>
      <c r="M146" t="s">
        <v>22</v>
      </c>
      <c r="O146" s="1"/>
      <c r="P146" s="1"/>
      <c r="Q146" s="1"/>
      <c r="R146" s="1"/>
      <c r="S146" s="1"/>
      <c r="T146" s="1"/>
      <c r="U146" s="1"/>
      <c r="V146" s="1"/>
      <c r="W146" t="s">
        <v>633</v>
      </c>
    </row>
    <row r="147" spans="1:26" ht="11.25" hidden="1" customHeight="1">
      <c r="A147" s="1"/>
      <c r="B147" s="1"/>
      <c r="C147" s="1"/>
      <c r="D147" s="1"/>
      <c r="E147" s="1">
        <v>1</v>
      </c>
      <c r="H147">
        <v>1</v>
      </c>
      <c r="I147" s="1">
        <v>1</v>
      </c>
    </row>
    <row r="148" spans="1:26" ht="15">
      <c r="A148" s="1"/>
      <c r="B148" s="1"/>
      <c r="C148" s="1"/>
      <c r="D148" s="1"/>
      <c r="E148" s="1"/>
      <c r="F148" s="1">
        <v>1</v>
      </c>
      <c r="I148" s="1"/>
      <c r="J148" s="1">
        <v>1</v>
      </c>
      <c r="L148" t="str">
        <f>mergeValue(A148) &amp;"."&amp; mergeValue(B148)&amp;"."&amp; mergeValue(C148)&amp;"."&amp; mergeValue(D148)&amp;"."&amp;  mergeValue(F148)</f>
        <v>1.1.1.1.1</v>
      </c>
      <c r="M148" t="s">
        <v>10</v>
      </c>
      <c r="O148" s="1"/>
      <c r="P148" s="1"/>
      <c r="Q148" s="1"/>
      <c r="R148" s="1"/>
      <c r="S148" s="1"/>
      <c r="T148" s="1"/>
      <c r="U148" s="1"/>
      <c r="V148" s="1"/>
      <c r="W148" t="s">
        <v>634</v>
      </c>
      <c r="Y148" t="str">
        <f>strCheckUnique(Z148:Z151)</f>
        <v/>
      </c>
    </row>
    <row r="149" spans="1:26" ht="188.25" customHeight="1">
      <c r="A149" s="1"/>
      <c r="B149" s="1"/>
      <c r="C149" s="1"/>
      <c r="D149" s="1"/>
      <c r="E149" s="1"/>
      <c r="F149" s="1"/>
      <c r="G149">
        <v>1</v>
      </c>
      <c r="I149" s="1"/>
      <c r="J149" s="1"/>
      <c r="K149">
        <v>1</v>
      </c>
      <c r="L149" t="str">
        <f>mergeValue(A149) &amp;"."&amp; mergeValue(B149)&amp;"."&amp; mergeValue(C149)&amp;"."&amp; mergeValue(D149)&amp;"."&amp; mergeValue(F149)&amp;"."&amp; mergeValue(G149)</f>
        <v>1.1.1.1.1.1</v>
      </c>
      <c r="R149" s="1"/>
      <c r="S149" s="1" t="s">
        <v>84</v>
      </c>
      <c r="T149" s="1"/>
      <c r="U149" s="1" t="s">
        <v>85</v>
      </c>
      <c r="W149" s="1" t="s">
        <v>658</v>
      </c>
      <c r="X149" t="str">
        <f>strCheckDate(O150:V150)</f>
        <v/>
      </c>
      <c r="Z149" t="str">
        <f>IF(M149="","",M149 )</f>
        <v/>
      </c>
    </row>
    <row r="150" spans="1:26" ht="0.2" customHeight="1">
      <c r="A150" s="1"/>
      <c r="B150" s="1"/>
      <c r="C150" s="1"/>
      <c r="D150" s="1"/>
      <c r="E150" s="1"/>
      <c r="F150" s="1"/>
      <c r="I150" s="1"/>
      <c r="J150" s="1"/>
      <c r="Q150" t="str">
        <f>R149 &amp; "-" &amp; T149</f>
        <v>-</v>
      </c>
      <c r="R150" s="1"/>
      <c r="S150" s="1"/>
      <c r="T150" s="1"/>
      <c r="U150" s="1"/>
      <c r="W150" s="1"/>
    </row>
    <row r="151" spans="1:26" ht="15" customHeight="1">
      <c r="A151" s="1"/>
      <c r="B151" s="1"/>
      <c r="C151" s="1"/>
      <c r="D151" s="1"/>
      <c r="E151" s="1"/>
      <c r="F151" s="1"/>
      <c r="I151" s="1"/>
      <c r="J151" s="1"/>
      <c r="M151" t="s">
        <v>25</v>
      </c>
      <c r="W151" s="1"/>
    </row>
    <row r="152" spans="1:26" ht="15" customHeight="1">
      <c r="A152" s="1"/>
      <c r="B152" s="1"/>
      <c r="C152" s="1"/>
      <c r="D152" s="1"/>
      <c r="E152" s="1"/>
      <c r="I152" s="1"/>
      <c r="M152" t="s">
        <v>11</v>
      </c>
    </row>
    <row r="153" spans="1:26" ht="15" hidden="1" customHeight="1">
      <c r="A153" s="1"/>
      <c r="B153" s="1"/>
      <c r="C153" s="1"/>
      <c r="D153" s="1"/>
    </row>
    <row r="154" spans="1:26" ht="15" customHeight="1">
      <c r="A154" s="1"/>
      <c r="B154" s="1"/>
      <c r="C154" s="1"/>
      <c r="M154" t="s">
        <v>17</v>
      </c>
    </row>
    <row r="155" spans="1:26" ht="15" customHeight="1">
      <c r="A155" s="1"/>
      <c r="B155" s="1"/>
      <c r="M155" t="s">
        <v>18</v>
      </c>
    </row>
    <row r="156" spans="1:26" ht="15" customHeight="1">
      <c r="A156" s="1"/>
      <c r="M156" t="s">
        <v>19</v>
      </c>
    </row>
    <row r="157" spans="1:26" ht="15" customHeight="1">
      <c r="M157" t="s">
        <v>309</v>
      </c>
    </row>
    <row r="159" spans="1:26" ht="17.100000000000001" customHeight="1">
      <c r="G159" t="s">
        <v>13</v>
      </c>
      <c r="I159" t="s">
        <v>184</v>
      </c>
    </row>
    <row r="161" spans="1:27" ht="15">
      <c r="A161" s="1">
        <v>1</v>
      </c>
      <c r="L161">
        <f>mergeValue(A161)</f>
        <v>1</v>
      </c>
      <c r="M161" t="s">
        <v>20</v>
      </c>
      <c r="O161" s="1"/>
      <c r="P161" s="1"/>
      <c r="Q161" s="1"/>
      <c r="R161" s="1"/>
      <c r="S161" s="1"/>
      <c r="T161" s="1"/>
      <c r="U161" s="1"/>
      <c r="V161" s="1"/>
      <c r="W161" t="s">
        <v>476</v>
      </c>
    </row>
    <row r="162" spans="1:27" ht="15">
      <c r="A162" s="1"/>
      <c r="B162" s="1">
        <v>1</v>
      </c>
      <c r="L162" t="str">
        <f>mergeValue(A162) &amp;"."&amp; mergeValue(B162)</f>
        <v>1.1</v>
      </c>
      <c r="M162" t="s">
        <v>16</v>
      </c>
      <c r="O162" s="1"/>
      <c r="P162" s="1"/>
      <c r="Q162" s="1"/>
      <c r="R162" s="1"/>
      <c r="S162" s="1"/>
      <c r="T162" s="1"/>
      <c r="U162" s="1"/>
      <c r="V162" s="1"/>
      <c r="W162" t="s">
        <v>477</v>
      </c>
    </row>
    <row r="163" spans="1:27" ht="15">
      <c r="A163" s="1"/>
      <c r="B163" s="1"/>
      <c r="C163" s="1">
        <v>1</v>
      </c>
      <c r="L163" t="str">
        <f>mergeValue(A163) &amp;"."&amp; mergeValue(B163)&amp;"."&amp; mergeValue(C163)</f>
        <v>1.1.1</v>
      </c>
      <c r="M163" t="s">
        <v>7</v>
      </c>
      <c r="O163" s="1"/>
      <c r="P163" s="1"/>
      <c r="Q163" s="1"/>
      <c r="R163" s="1"/>
      <c r="S163" s="1"/>
      <c r="T163" s="1"/>
      <c r="U163" s="1"/>
      <c r="V163" s="1"/>
      <c r="W163" t="s">
        <v>632</v>
      </c>
    </row>
    <row r="164" spans="1:27" ht="15">
      <c r="A164" s="1"/>
      <c r="B164" s="1"/>
      <c r="C164" s="1"/>
      <c r="D164" s="1">
        <v>1</v>
      </c>
      <c r="L164" t="str">
        <f>mergeValue(A164) &amp;"."&amp; mergeValue(B164)&amp;"."&amp; mergeValue(C164)&amp;"."&amp; mergeValue(D164)</f>
        <v>1.1.1.1</v>
      </c>
      <c r="M164" t="s">
        <v>22</v>
      </c>
      <c r="O164" s="1"/>
      <c r="P164" s="1"/>
      <c r="Q164" s="1"/>
      <c r="R164" s="1"/>
      <c r="S164" s="1"/>
      <c r="T164" s="1"/>
      <c r="U164" s="1"/>
      <c r="V164" s="1"/>
      <c r="W164" t="s">
        <v>633</v>
      </c>
    </row>
    <row r="165" spans="1:27" ht="15">
      <c r="A165" s="1"/>
      <c r="B165" s="1"/>
      <c r="C165" s="1"/>
      <c r="D165" s="1"/>
      <c r="E165" s="1">
        <v>1</v>
      </c>
      <c r="H165">
        <v>1</v>
      </c>
      <c r="I165" s="1">
        <v>1</v>
      </c>
      <c r="L165" t="str">
        <f>mergeValue(A165) &amp;"."&amp; mergeValue(B165)&amp;"."&amp; mergeValue(C165)&amp;"."&amp; mergeValue(D165)&amp;"."&amp; mergeValue(E165)</f>
        <v>1.1.1.1.1</v>
      </c>
      <c r="M165" t="s">
        <v>9</v>
      </c>
      <c r="O165" s="1"/>
      <c r="P165" s="1"/>
      <c r="Q165" s="1"/>
      <c r="R165" s="1"/>
      <c r="S165" s="1"/>
      <c r="T165" s="1"/>
      <c r="U165" s="1"/>
      <c r="V165" s="1"/>
      <c r="W165" t="s">
        <v>637</v>
      </c>
    </row>
    <row r="166" spans="1:27" ht="15">
      <c r="A166" s="1"/>
      <c r="B166" s="1"/>
      <c r="C166" s="1"/>
      <c r="D166" s="1"/>
      <c r="E166" s="1"/>
      <c r="F166" s="1">
        <v>1</v>
      </c>
      <c r="I166" s="1"/>
      <c r="J166" s="1">
        <v>1</v>
      </c>
      <c r="L166" t="str">
        <f>mergeValue(A166) &amp;"."&amp; mergeValue(B166)&amp;"."&amp; mergeValue(C166)&amp;"."&amp; mergeValue(D166)&amp;"."&amp; mergeValue(E166)&amp;"."&amp; mergeValue(F166)</f>
        <v>1.1.1.1.1.1</v>
      </c>
      <c r="M166" t="s">
        <v>10</v>
      </c>
      <c r="O166" s="1"/>
      <c r="P166" s="1"/>
      <c r="Q166" s="1"/>
      <c r="R166" s="1"/>
      <c r="S166" s="1"/>
      <c r="T166" s="1"/>
      <c r="U166" s="1"/>
      <c r="V166" s="1"/>
      <c r="W166" t="s">
        <v>635</v>
      </c>
      <c r="Y166" t="str">
        <f>strCheckUnique(Z166:Z169)</f>
        <v/>
      </c>
      <c r="AA166" t="str">
        <f>IF(O166="","",O166 &amp; ":_")</f>
        <v/>
      </c>
    </row>
    <row r="167" spans="1:27" ht="188.25" customHeight="1">
      <c r="A167" s="1"/>
      <c r="B167" s="1"/>
      <c r="C167" s="1"/>
      <c r="D167" s="1"/>
      <c r="E167" s="1"/>
      <c r="F167" s="1"/>
      <c r="G167">
        <v>1</v>
      </c>
      <c r="I167" s="1"/>
      <c r="J167" s="1"/>
      <c r="K167">
        <v>1</v>
      </c>
      <c r="L167" t="str">
        <f>mergeValue(A167) &amp;"."&amp; mergeValue(B167)&amp;"."&amp; mergeValue(C167)&amp;"."&amp; mergeValue(D167)&amp;"."&amp; mergeValue(E167)&amp;"."&amp; mergeValue(F167)&amp;"."&amp; mergeValue(G167)</f>
        <v>1.1.1.1.1.1.1</v>
      </c>
      <c r="R167" s="1"/>
      <c r="S167" s="1" t="s">
        <v>84</v>
      </c>
      <c r="T167" s="1"/>
      <c r="U167" s="1" t="s">
        <v>84</v>
      </c>
      <c r="W167" s="1" t="s">
        <v>655</v>
      </c>
      <c r="X167" t="str">
        <f>strCheckDate(O168:V168)</f>
        <v/>
      </c>
      <c r="Z167" t="str">
        <f>IF(M167="","",M167 )</f>
        <v/>
      </c>
    </row>
    <row r="168" spans="1:27" ht="11.25" hidden="1" customHeight="1">
      <c r="A168" s="1"/>
      <c r="B168" s="1"/>
      <c r="C168" s="1"/>
      <c r="D168" s="1"/>
      <c r="E168" s="1"/>
      <c r="F168" s="1"/>
      <c r="I168" s="1"/>
      <c r="J168" s="1"/>
      <c r="Q168" t="str">
        <f>R167 &amp; "-" &amp; T167</f>
        <v>-</v>
      </c>
      <c r="R168" s="1"/>
      <c r="S168" s="1"/>
      <c r="T168" s="1"/>
      <c r="U168" s="1"/>
      <c r="W168" s="1"/>
    </row>
    <row r="169" spans="1:27" ht="15" customHeight="1">
      <c r="A169" s="1"/>
      <c r="B169" s="1"/>
      <c r="C169" s="1"/>
      <c r="D169" s="1"/>
      <c r="E169" s="1"/>
      <c r="F169" s="1"/>
      <c r="I169" s="1"/>
      <c r="J169" s="1"/>
      <c r="M169" t="s">
        <v>25</v>
      </c>
      <c r="W169" s="1"/>
    </row>
    <row r="170" spans="1:27" ht="15" customHeight="1">
      <c r="A170" s="1"/>
      <c r="B170" s="1"/>
      <c r="C170" s="1"/>
      <c r="D170" s="1"/>
      <c r="E170" s="1"/>
      <c r="I170" s="1"/>
      <c r="M170" t="s">
        <v>11</v>
      </c>
    </row>
    <row r="171" spans="1:27" ht="15" customHeight="1">
      <c r="A171" s="1"/>
      <c r="B171" s="1"/>
      <c r="C171" s="1"/>
      <c r="D171" s="1"/>
      <c r="M171" t="s">
        <v>12</v>
      </c>
    </row>
    <row r="172" spans="1:27" ht="15" customHeight="1">
      <c r="A172" s="1"/>
      <c r="B172" s="1"/>
      <c r="C172" s="1"/>
      <c r="M172" t="s">
        <v>17</v>
      </c>
    </row>
    <row r="173" spans="1:27" ht="15" customHeight="1">
      <c r="A173" s="1"/>
      <c r="B173" s="1"/>
      <c r="M173" t="s">
        <v>18</v>
      </c>
    </row>
    <row r="174" spans="1:27" ht="15" customHeight="1">
      <c r="A174" s="1"/>
      <c r="M174" t="s">
        <v>19</v>
      </c>
    </row>
    <row r="175" spans="1:27" ht="15" customHeight="1">
      <c r="M175" t="s">
        <v>309</v>
      </c>
    </row>
    <row r="177" spans="1:25" ht="17.100000000000001" customHeight="1">
      <c r="G177" t="s">
        <v>13</v>
      </c>
      <c r="I177" t="s">
        <v>208</v>
      </c>
    </row>
    <row r="179" spans="1:25" ht="15">
      <c r="A179" s="1">
        <v>1</v>
      </c>
      <c r="L179">
        <f>mergeValue(A179)</f>
        <v>1</v>
      </c>
      <c r="M179" t="s">
        <v>20</v>
      </c>
      <c r="O179" s="1"/>
      <c r="P179" s="1"/>
      <c r="Q179" s="1"/>
      <c r="R179" s="1"/>
      <c r="S179" s="1"/>
      <c r="T179" s="1"/>
      <c r="U179" s="1"/>
      <c r="V179" s="1"/>
      <c r="W179" s="1"/>
      <c r="X179" t="s">
        <v>476</v>
      </c>
    </row>
    <row r="180" spans="1:25" ht="15">
      <c r="A180" s="1"/>
      <c r="B180" s="1">
        <v>1</v>
      </c>
      <c r="L180" t="str">
        <f>mergeValue(A180) &amp;"."&amp; mergeValue(B180)</f>
        <v>1.1</v>
      </c>
      <c r="M180" t="s">
        <v>16</v>
      </c>
      <c r="O180" s="1"/>
      <c r="P180" s="1"/>
      <c r="Q180" s="1"/>
      <c r="R180" s="1"/>
      <c r="S180" s="1"/>
      <c r="T180" s="1"/>
      <c r="U180" s="1"/>
      <c r="V180" s="1"/>
      <c r="W180" s="1"/>
      <c r="X180" t="s">
        <v>477</v>
      </c>
    </row>
    <row r="181" spans="1:25" ht="15">
      <c r="A181" s="1"/>
      <c r="B181" s="1"/>
      <c r="C181" s="1">
        <v>1</v>
      </c>
      <c r="L181" t="str">
        <f>mergeValue(A181) &amp;"."&amp; mergeValue(B181)&amp;"."&amp; mergeValue(C181)</f>
        <v>1.1.1</v>
      </c>
      <c r="M181" t="s">
        <v>7</v>
      </c>
      <c r="O181" s="1"/>
      <c r="P181" s="1"/>
      <c r="Q181" s="1"/>
      <c r="R181" s="1"/>
      <c r="S181" s="1"/>
      <c r="T181" s="1"/>
      <c r="U181" s="1"/>
      <c r="V181" s="1"/>
      <c r="W181" s="1"/>
      <c r="X181" t="s">
        <v>632</v>
      </c>
    </row>
    <row r="182" spans="1:25" ht="15">
      <c r="A182" s="1"/>
      <c r="B182" s="1"/>
      <c r="C182" s="1"/>
      <c r="D182" s="1">
        <v>1</v>
      </c>
      <c r="L182" t="str">
        <f>mergeValue(A182) &amp;"."&amp; mergeValue(B182)&amp;"."&amp; mergeValue(C182)&amp;"."&amp; mergeValue(D182)</f>
        <v>1.1.1.1</v>
      </c>
      <c r="M182" t="s">
        <v>22</v>
      </c>
      <c r="O182" s="1"/>
      <c r="P182" s="1"/>
      <c r="Q182" s="1"/>
      <c r="R182" s="1"/>
      <c r="S182" s="1"/>
      <c r="T182" s="1"/>
      <c r="U182" s="1"/>
      <c r="V182" s="1"/>
      <c r="W182" s="1"/>
      <c r="X182" t="s">
        <v>686</v>
      </c>
    </row>
    <row r="183" spans="1:25" ht="56.25" customHeight="1">
      <c r="A183" s="1"/>
      <c r="B183" s="1"/>
      <c r="C183" s="1"/>
      <c r="D183" s="1"/>
      <c r="E183">
        <v>1</v>
      </c>
      <c r="L183" t="str">
        <f>mergeValue(A183) &amp;"."&amp; mergeValue(B183)&amp;"."&amp; mergeValue(C183)&amp;"."&amp; mergeValue(D183)&amp;"."&amp; mergeValue(E183)</f>
        <v>1.1.1.1.1</v>
      </c>
      <c r="T183" t="s">
        <v>84</v>
      </c>
      <c r="V183" t="s">
        <v>84</v>
      </c>
      <c r="X183" t="s">
        <v>687</v>
      </c>
      <c r="Y183" t="str">
        <f>strCheckDateTwo(N183:W183)</f>
        <v/>
      </c>
    </row>
    <row r="184" spans="1:25" ht="14.25" hidden="1" customHeight="1">
      <c r="A184" s="1"/>
      <c r="B184" s="1"/>
      <c r="C184" s="1"/>
      <c r="D184" s="1"/>
      <c r="R184" t="str">
        <f>S183 &amp; "-" &amp; U183</f>
        <v>-</v>
      </c>
    </row>
    <row r="185" spans="1:25" ht="15" customHeight="1">
      <c r="A185" s="1"/>
      <c r="B185" s="1"/>
      <c r="C185" s="1"/>
      <c r="D185" s="1"/>
      <c r="M185" t="s">
        <v>5</v>
      </c>
    </row>
    <row r="186" spans="1:25" ht="15" customHeight="1">
      <c r="A186" s="1"/>
      <c r="B186" s="1"/>
      <c r="C186" s="1"/>
      <c r="M186" t="s">
        <v>17</v>
      </c>
    </row>
    <row r="187" spans="1:25" ht="15" customHeight="1">
      <c r="A187" s="1"/>
      <c r="B187" s="1"/>
      <c r="M187" t="s">
        <v>18</v>
      </c>
    </row>
    <row r="188" spans="1:25" ht="15" customHeight="1">
      <c r="A188" s="1"/>
      <c r="M188" t="s">
        <v>19</v>
      </c>
    </row>
    <row r="189" spans="1:25" ht="15" customHeight="1">
      <c r="M189" t="s">
        <v>309</v>
      </c>
    </row>
    <row r="190" spans="1:25" ht="15" customHeight="1"/>
    <row r="191" spans="1:25" ht="17.100000000000001" customHeight="1">
      <c r="G191" t="s">
        <v>13</v>
      </c>
      <c r="I191" t="s">
        <v>209</v>
      </c>
    </row>
    <row r="193" spans="1:35" ht="15">
      <c r="A193" s="1">
        <v>1</v>
      </c>
      <c r="L193">
        <f>mergeValue(A193)</f>
        <v>1</v>
      </c>
      <c r="M193" t="s">
        <v>20</v>
      </c>
      <c r="N193" s="1"/>
      <c r="O193" s="1"/>
      <c r="P193" s="1"/>
      <c r="Q193" s="1"/>
      <c r="R193" s="1"/>
      <c r="S193" s="1"/>
      <c r="T193" s="1"/>
      <c r="U193" s="1"/>
      <c r="V193" s="1"/>
      <c r="W193" s="1"/>
      <c r="X193" s="1"/>
      <c r="Y193" s="1"/>
      <c r="Z193" s="1"/>
      <c r="AA193" s="1"/>
      <c r="AB193" s="1"/>
      <c r="AC193" s="1"/>
      <c r="AD193" s="1"/>
      <c r="AE193" s="1"/>
      <c r="AF193" s="1"/>
      <c r="AG193" t="s">
        <v>476</v>
      </c>
    </row>
    <row r="194" spans="1:35" ht="15">
      <c r="A194" s="1"/>
      <c r="B194" s="1">
        <v>1</v>
      </c>
      <c r="L194" t="str">
        <f>mergeValue(A194) &amp;"."&amp; mergeValue(B194)</f>
        <v>1.1</v>
      </c>
      <c r="M194" t="s">
        <v>16</v>
      </c>
      <c r="N194" s="1"/>
      <c r="O194" s="1"/>
      <c r="P194" s="1"/>
      <c r="Q194" s="1"/>
      <c r="R194" s="1"/>
      <c r="S194" s="1"/>
      <c r="T194" s="1"/>
      <c r="U194" s="1"/>
      <c r="V194" s="1"/>
      <c r="W194" s="1"/>
      <c r="X194" s="1"/>
      <c r="Y194" s="1"/>
      <c r="Z194" s="1"/>
      <c r="AA194" s="1"/>
      <c r="AB194" s="1"/>
      <c r="AC194" s="1"/>
      <c r="AD194" s="1"/>
      <c r="AE194" s="1"/>
      <c r="AF194" s="1"/>
      <c r="AG194" t="s">
        <v>477</v>
      </c>
    </row>
    <row r="195" spans="1:35" ht="15">
      <c r="A195" s="1"/>
      <c r="B195" s="1"/>
      <c r="C195" s="1">
        <v>1</v>
      </c>
      <c r="L195" t="str">
        <f>mergeValue(A195) &amp;"."&amp; mergeValue(B195)&amp;"."&amp; mergeValue(C195)</f>
        <v>1.1.1</v>
      </c>
      <c r="M195" t="s">
        <v>7</v>
      </c>
      <c r="N195" s="1"/>
      <c r="O195" s="1"/>
      <c r="P195" s="1"/>
      <c r="Q195" s="1"/>
      <c r="R195" s="1"/>
      <c r="S195" s="1"/>
      <c r="T195" s="1"/>
      <c r="U195" s="1"/>
      <c r="V195" s="1"/>
      <c r="W195" s="1"/>
      <c r="X195" s="1"/>
      <c r="Y195" s="1"/>
      <c r="Z195" s="1"/>
      <c r="AA195" s="1"/>
      <c r="AB195" s="1"/>
      <c r="AC195" s="1"/>
      <c r="AD195" s="1"/>
      <c r="AE195" s="1"/>
      <c r="AF195" s="1"/>
      <c r="AG195" t="s">
        <v>632</v>
      </c>
    </row>
    <row r="196" spans="1:35" ht="15" customHeight="1">
      <c r="A196" s="1"/>
      <c r="B196" s="1"/>
      <c r="C196" s="1"/>
      <c r="D196" s="1">
        <v>1</v>
      </c>
      <c r="L196" t="str">
        <f>mergeValue(A196) &amp;"."&amp; mergeValue(B196)&amp;"."&amp; mergeValue(C196)&amp;"."&amp; mergeValue(D196)</f>
        <v>1.1.1.1</v>
      </c>
      <c r="M196" t="s">
        <v>22</v>
      </c>
      <c r="N196" s="1"/>
      <c r="O196" s="1"/>
      <c r="P196" s="1"/>
      <c r="Q196" s="1"/>
      <c r="R196" s="1"/>
      <c r="S196" s="1"/>
      <c r="T196" s="1"/>
      <c r="U196" s="1"/>
      <c r="V196" s="1"/>
      <c r="W196" s="1"/>
      <c r="X196" s="1"/>
      <c r="Y196" s="1"/>
      <c r="Z196" s="1"/>
      <c r="AA196" s="1"/>
      <c r="AB196" s="1"/>
      <c r="AC196" s="1"/>
      <c r="AD196" s="1"/>
      <c r="AE196" s="1"/>
      <c r="AF196" s="1"/>
      <c r="AG196" t="s">
        <v>679</v>
      </c>
    </row>
    <row r="197" spans="1:35" ht="17.100000000000001" customHeight="1">
      <c r="A197" s="1"/>
      <c r="B197" s="1"/>
      <c r="C197" s="1"/>
      <c r="D197" s="1"/>
      <c r="E197" s="1">
        <v>1</v>
      </c>
      <c r="K197" s="1"/>
      <c r="L197" s="1" t="str">
        <f>mergeValue(A197) &amp;"."&amp; mergeValue(B197)&amp;"."&amp; mergeValue(C197)&amp;"."&amp; mergeValue(D197)&amp;"."&amp; mergeValue(E197)</f>
        <v>1.1.1.1.1</v>
      </c>
      <c r="M197" s="1"/>
      <c r="N197" s="1" t="s">
        <v>85</v>
      </c>
      <c r="O197" s="1"/>
      <c r="P197" s="1">
        <v>1</v>
      </c>
      <c r="Q197" s="1"/>
      <c r="R197" s="1" t="s">
        <v>85</v>
      </c>
      <c r="S197" s="1"/>
      <c r="T197" s="1">
        <v>1</v>
      </c>
      <c r="U197" s="1"/>
      <c r="V197" s="1" t="s">
        <v>85</v>
      </c>
      <c r="X197">
        <v>1</v>
      </c>
      <c r="AB197" s="1"/>
      <c r="AC197" s="1" t="s">
        <v>84</v>
      </c>
      <c r="AD197" s="1"/>
      <c r="AE197" s="1" t="s">
        <v>84</v>
      </c>
      <c r="AG197" s="1" t="s">
        <v>680</v>
      </c>
      <c r="AH197" t="str">
        <f>strCheckDate(Z198:AF198)</f>
        <v/>
      </c>
      <c r="AI197" t="str">
        <f>IF(AND(COUNTIF(AJ192:AJ192,AJ197)&gt;1,AJ197&lt;&gt;""),"ErrUnique:HasDoubleConn","")</f>
        <v/>
      </c>
    </row>
    <row r="198" spans="1:35" ht="17.100000000000001" customHeight="1">
      <c r="A198" s="1"/>
      <c r="B198" s="1"/>
      <c r="C198" s="1"/>
      <c r="D198" s="1"/>
      <c r="E198" s="1"/>
      <c r="K198" s="1"/>
      <c r="L198" s="1"/>
      <c r="M198" s="1"/>
      <c r="N198" s="1"/>
      <c r="O198" s="1"/>
      <c r="P198" s="1"/>
      <c r="Q198" s="1"/>
      <c r="R198" s="1"/>
      <c r="S198" s="1"/>
      <c r="T198" s="1"/>
      <c r="U198" s="1"/>
      <c r="V198" s="1"/>
      <c r="AA198" t="str">
        <f>AB197 &amp; "-" &amp; AD197</f>
        <v>-</v>
      </c>
      <c r="AB198" s="1"/>
      <c r="AC198" s="1"/>
      <c r="AD198" s="1"/>
      <c r="AE198" s="1"/>
      <c r="AG198" s="1"/>
    </row>
    <row r="199" spans="1:35" ht="17.100000000000001" customHeight="1">
      <c r="A199" s="1"/>
      <c r="B199" s="1"/>
      <c r="C199" s="1"/>
      <c r="D199" s="1"/>
      <c r="E199" s="1"/>
      <c r="K199" s="1"/>
      <c r="L199" s="1"/>
      <c r="M199" s="1"/>
      <c r="N199" s="1"/>
      <c r="O199" s="1"/>
      <c r="P199" s="1"/>
      <c r="Q199" s="1"/>
      <c r="R199" s="1"/>
      <c r="AG199" s="1"/>
    </row>
    <row r="200" spans="1:35" ht="17.100000000000001" customHeight="1">
      <c r="A200" s="1"/>
      <c r="B200" s="1"/>
      <c r="C200" s="1"/>
      <c r="D200" s="1"/>
      <c r="E200" s="1"/>
      <c r="K200" s="1"/>
      <c r="L200" s="1"/>
      <c r="M200" s="1"/>
      <c r="N200" s="1"/>
      <c r="AG200" s="1"/>
    </row>
    <row r="201" spans="1:35" ht="15" customHeight="1">
      <c r="A201" s="1"/>
      <c r="B201" s="1"/>
      <c r="C201" s="1"/>
      <c r="D201" s="1"/>
      <c r="M201" t="s">
        <v>5</v>
      </c>
      <c r="AG201" s="1"/>
    </row>
    <row r="202" spans="1:35" ht="15" customHeight="1">
      <c r="A202" s="1"/>
      <c r="B202" s="1"/>
      <c r="C202" s="1"/>
      <c r="M202" t="s">
        <v>17</v>
      </c>
    </row>
    <row r="203" spans="1:35" ht="15" customHeight="1">
      <c r="A203" s="1"/>
      <c r="B203" s="1"/>
      <c r="M203" t="s">
        <v>18</v>
      </c>
    </row>
    <row r="204" spans="1:35" ht="15" customHeight="1">
      <c r="A204" s="1"/>
      <c r="M204" t="s">
        <v>19</v>
      </c>
    </row>
    <row r="205" spans="1:35" ht="15" customHeight="1">
      <c r="M205" t="s">
        <v>309</v>
      </c>
    </row>
    <row r="206" spans="1:35" ht="15" customHeight="1"/>
    <row r="207" spans="1:35" ht="15" customHeight="1">
      <c r="Q207" s="1"/>
      <c r="U207" s="1"/>
    </row>
    <row r="208" spans="1:35" ht="15" customHeight="1">
      <c r="Q208" s="1"/>
      <c r="U208" s="1"/>
    </row>
    <row r="209" spans="1:26" ht="15" customHeight="1">
      <c r="Q209" s="1"/>
    </row>
    <row r="210" spans="1:26" ht="15" customHeight="1"/>
    <row r="211" spans="1:26" ht="15" customHeight="1">
      <c r="N211" s="1" t="s">
        <v>85</v>
      </c>
      <c r="O211" s="1"/>
      <c r="P211" s="1">
        <v>1</v>
      </c>
      <c r="Q211" s="1"/>
      <c r="R211" s="1" t="s">
        <v>84</v>
      </c>
      <c r="S211" s="1"/>
      <c r="T211" s="1">
        <v>1</v>
      </c>
      <c r="U211" s="1"/>
      <c r="V211" s="1" t="s">
        <v>84</v>
      </c>
      <c r="X211">
        <v>1</v>
      </c>
    </row>
    <row r="212" spans="1:26" ht="15" customHeight="1">
      <c r="N212" s="1"/>
      <c r="O212" s="1"/>
      <c r="P212" s="1"/>
      <c r="Q212" s="1"/>
      <c r="R212" s="1"/>
      <c r="S212" s="1"/>
      <c r="T212" s="1"/>
      <c r="U212" s="1"/>
      <c r="V212" s="1"/>
      <c r="Y212" t="s">
        <v>712</v>
      </c>
    </row>
    <row r="213" spans="1:26" ht="15" customHeight="1">
      <c r="N213" s="1"/>
      <c r="O213" s="1"/>
      <c r="P213" s="1"/>
      <c r="Q213" s="1"/>
      <c r="R213" s="1"/>
      <c r="U213" t="s">
        <v>713</v>
      </c>
    </row>
    <row r="214" spans="1:26" ht="15" customHeight="1">
      <c r="N214" s="1"/>
    </row>
    <row r="217" spans="1:26" ht="18.75" customHeight="1"/>
    <row r="218" spans="1:26" ht="17.100000000000001" customHeight="1">
      <c r="G218" t="s">
        <v>13</v>
      </c>
      <c r="I218" t="s">
        <v>745</v>
      </c>
    </row>
    <row r="220" spans="1:26" ht="15">
      <c r="A220" s="1">
        <v>1</v>
      </c>
      <c r="L220">
        <f>mergeValue(A220)</f>
        <v>1</v>
      </c>
      <c r="M220" t="s">
        <v>20</v>
      </c>
      <c r="O220" s="1"/>
      <c r="P220" s="1"/>
      <c r="Q220" s="1"/>
      <c r="R220" s="1"/>
      <c r="S220" s="1"/>
      <c r="T220" s="1"/>
      <c r="U220" s="1"/>
      <c r="V220" s="1"/>
      <c r="W220" t="s">
        <v>476</v>
      </c>
      <c r="Z220" t="str">
        <f t="shared" ref="Z220:Z233" si="3">IF(M220="","",M220 )</f>
        <v>Наименование тарифа</v>
      </c>
    </row>
    <row r="221" spans="1:26" ht="15">
      <c r="A221" s="1"/>
      <c r="B221" s="1">
        <v>1</v>
      </c>
      <c r="L221" t="str">
        <f>mergeValue(A221) &amp;"."&amp; mergeValue(B221)</f>
        <v>1.1</v>
      </c>
      <c r="M221" t="s">
        <v>16</v>
      </c>
      <c r="O221" s="1"/>
      <c r="P221" s="1"/>
      <c r="Q221" s="1"/>
      <c r="R221" s="1"/>
      <c r="S221" s="1"/>
      <c r="T221" s="1"/>
      <c r="U221" s="1"/>
      <c r="V221" s="1"/>
      <c r="W221" t="s">
        <v>477</v>
      </c>
      <c r="Z221" t="str">
        <f t="shared" si="3"/>
        <v>Территория действия тарифа</v>
      </c>
    </row>
    <row r="222" spans="1:26" ht="15">
      <c r="A222" s="1"/>
      <c r="B222" s="1"/>
      <c r="C222" s="1">
        <v>1</v>
      </c>
      <c r="L222" t="str">
        <f>mergeValue(A222) &amp;"."&amp; mergeValue(B222)&amp;"."&amp; mergeValue(C222)</f>
        <v>1.1.1</v>
      </c>
      <c r="M222" t="s">
        <v>7</v>
      </c>
      <c r="O222" s="1"/>
      <c r="P222" s="1"/>
      <c r="Q222" s="1"/>
      <c r="R222" s="1"/>
      <c r="S222" s="1"/>
      <c r="T222" s="1"/>
      <c r="U222" s="1"/>
      <c r="V222" s="1"/>
      <c r="W222" t="s">
        <v>632</v>
      </c>
      <c r="Z222" t="str">
        <f t="shared" si="3"/>
        <v xml:space="preserve">Наименование системы теплоснабжения </v>
      </c>
    </row>
    <row r="223" spans="1:26" ht="15">
      <c r="A223" s="1"/>
      <c r="B223" s="1"/>
      <c r="C223" s="1"/>
      <c r="D223" s="1">
        <v>1</v>
      </c>
      <c r="L223" t="str">
        <f>mergeValue(A223) &amp;"."&amp; mergeValue(B223)&amp;"."&amp; mergeValue(C223)&amp;"."&amp; mergeValue(D223)</f>
        <v>1.1.1.1</v>
      </c>
      <c r="M223" t="s">
        <v>22</v>
      </c>
      <c r="O223" s="1"/>
      <c r="P223" s="1"/>
      <c r="Q223" s="1"/>
      <c r="R223" s="1"/>
      <c r="S223" s="1"/>
      <c r="T223" s="1"/>
      <c r="U223" s="1"/>
      <c r="V223" s="1"/>
      <c r="W223" t="s">
        <v>633</v>
      </c>
      <c r="Z223" t="str">
        <f t="shared" si="3"/>
        <v xml:space="preserve">Источник тепловой энергии  </v>
      </c>
    </row>
    <row r="224" spans="1:26" ht="15">
      <c r="A224" s="1"/>
      <c r="B224" s="1"/>
      <c r="C224" s="1"/>
      <c r="D224" s="1"/>
      <c r="E224" s="1">
        <v>1</v>
      </c>
      <c r="H224">
        <v>1</v>
      </c>
      <c r="I224" s="1">
        <v>1</v>
      </c>
      <c r="L224" t="str">
        <f>mergeValue(A224) &amp;"."&amp; mergeValue(B224)&amp;"."&amp; mergeValue(C224)&amp;"."&amp; mergeValue(D224)&amp;"."&amp; mergeValue(E224)</f>
        <v>1.1.1.1.1</v>
      </c>
      <c r="M224" t="s">
        <v>9</v>
      </c>
      <c r="O224" s="1"/>
      <c r="P224" s="1"/>
      <c r="Q224" s="1"/>
      <c r="R224" s="1"/>
      <c r="S224" s="1"/>
      <c r="T224" s="1"/>
      <c r="U224" s="1"/>
      <c r="V224" s="1"/>
      <c r="W224" t="s">
        <v>637</v>
      </c>
      <c r="Z224" t="str">
        <f t="shared" si="3"/>
        <v>Схема подключения теплопотребляющей установки к коллектору источника тепловой энергии</v>
      </c>
    </row>
    <row r="225" spans="1:26" ht="15">
      <c r="A225" s="1"/>
      <c r="B225" s="1"/>
      <c r="C225" s="1"/>
      <c r="D225" s="1"/>
      <c r="E225" s="1"/>
      <c r="F225" s="1">
        <v>1</v>
      </c>
      <c r="I225" s="1"/>
      <c r="J225" s="1">
        <v>1</v>
      </c>
      <c r="L225" t="str">
        <f>mergeValue(A225) &amp;"."&amp; mergeValue(B225)&amp;"."&amp; mergeValue(C225)&amp;"."&amp; mergeValue(D225)&amp;"."&amp; mergeValue(E225)&amp;"."&amp; mergeValue(F225)</f>
        <v>1.1.1.1.1.1</v>
      </c>
      <c r="M225" t="s">
        <v>10</v>
      </c>
      <c r="O225" s="1"/>
      <c r="P225" s="1"/>
      <c r="Q225" s="1"/>
      <c r="R225" s="1"/>
      <c r="S225" s="1"/>
      <c r="T225" s="1"/>
      <c r="U225" s="1"/>
      <c r="V225" s="1"/>
      <c r="W225" t="s">
        <v>635</v>
      </c>
      <c r="Z225" t="str">
        <f t="shared" si="3"/>
        <v>Группа потребителей</v>
      </c>
    </row>
    <row r="226" spans="1:26" ht="195.75" customHeight="1">
      <c r="A226" s="1"/>
      <c r="B226" s="1"/>
      <c r="C226" s="1"/>
      <c r="D226" s="1"/>
      <c r="E226" s="1"/>
      <c r="F226" s="1"/>
      <c r="G226">
        <v>1</v>
      </c>
      <c r="I226" s="1"/>
      <c r="J226" s="1"/>
      <c r="K226">
        <v>1</v>
      </c>
      <c r="L226" t="str">
        <f>mergeValue(A226) &amp;"."&amp; mergeValue(B226)&amp;"."&amp; mergeValue(C226)&amp;"."&amp; mergeValue(D226)&amp;"."&amp; mergeValue(E226)&amp;"."&amp; mergeValue(F226)&amp;"."&amp; mergeValue(G226)</f>
        <v>1.1.1.1.1.1.1</v>
      </c>
      <c r="R226" s="1"/>
      <c r="S226" s="1" t="s">
        <v>84</v>
      </c>
      <c r="T226" s="1"/>
      <c r="U226" s="1" t="s">
        <v>84</v>
      </c>
      <c r="W226" s="1" t="s">
        <v>654</v>
      </c>
      <c r="X226" t="str">
        <f>strCheckDate(O227:V227)</f>
        <v/>
      </c>
      <c r="Z226" t="str">
        <f t="shared" si="3"/>
        <v/>
      </c>
    </row>
    <row r="227" spans="1:26" ht="14.25" hidden="1" customHeight="1">
      <c r="A227" s="1"/>
      <c r="B227" s="1"/>
      <c r="C227" s="1"/>
      <c r="D227" s="1"/>
      <c r="E227" s="1"/>
      <c r="F227" s="1"/>
      <c r="I227" s="1"/>
      <c r="J227" s="1"/>
      <c r="Q227" t="str">
        <f>R226 &amp; "-" &amp; T226</f>
        <v>-</v>
      </c>
      <c r="R227" s="1"/>
      <c r="S227" s="1"/>
      <c r="T227" s="1"/>
      <c r="U227" s="1"/>
      <c r="W227" s="1"/>
      <c r="Z227" t="str">
        <f t="shared" si="3"/>
        <v/>
      </c>
    </row>
    <row r="228" spans="1:26" ht="15" customHeight="1">
      <c r="A228" s="1"/>
      <c r="B228" s="1"/>
      <c r="C228" s="1"/>
      <c r="D228" s="1"/>
      <c r="E228" s="1"/>
      <c r="F228" s="1"/>
      <c r="I228" s="1"/>
      <c r="J228" s="1"/>
      <c r="M228" t="s">
        <v>25</v>
      </c>
      <c r="W228" s="1"/>
      <c r="Z228" t="str">
        <f t="shared" si="3"/>
        <v>Добавить вид теплоносителя (параметры теплоносителя)</v>
      </c>
    </row>
    <row r="229" spans="1:26" ht="15" customHeight="1">
      <c r="A229" s="1"/>
      <c r="B229" s="1"/>
      <c r="C229" s="1"/>
      <c r="D229" s="1"/>
      <c r="E229" s="1"/>
      <c r="I229" s="1"/>
      <c r="M229" t="s">
        <v>11</v>
      </c>
      <c r="Z229" t="str">
        <f t="shared" si="3"/>
        <v>Добавить группу потребителей</v>
      </c>
    </row>
    <row r="230" spans="1:26" ht="15" customHeight="1">
      <c r="A230" s="1"/>
      <c r="B230" s="1"/>
      <c r="C230" s="1"/>
      <c r="D230" s="1"/>
      <c r="M230" t="s">
        <v>12</v>
      </c>
      <c r="Z230" t="str">
        <f t="shared" si="3"/>
        <v>Добавить схему подключения</v>
      </c>
    </row>
    <row r="231" spans="1:26" ht="15" customHeight="1">
      <c r="A231" s="1"/>
      <c r="B231" s="1"/>
      <c r="C231" s="1"/>
      <c r="M231" t="s">
        <v>17</v>
      </c>
      <c r="Z231" t="str">
        <f t="shared" si="3"/>
        <v>Добавить источник тепловой энергии</v>
      </c>
    </row>
    <row r="232" spans="1:26" ht="15" customHeight="1">
      <c r="A232" s="1"/>
      <c r="B232" s="1"/>
      <c r="M232" t="s">
        <v>18</v>
      </c>
      <c r="Z232" t="str">
        <f t="shared" si="3"/>
        <v>Добавить наименование системы теплоснабжения</v>
      </c>
    </row>
    <row r="233" spans="1:26" ht="15" customHeight="1">
      <c r="A233" s="1"/>
      <c r="M233" t="s">
        <v>19</v>
      </c>
      <c r="Z233" t="str">
        <f t="shared" si="3"/>
        <v>Добавить территорию действия тарифа</v>
      </c>
    </row>
    <row r="234" spans="1:26" ht="15" customHeight="1">
      <c r="M234" t="s">
        <v>309</v>
      </c>
    </row>
    <row r="235" spans="1:26" ht="18.75" customHeight="1"/>
    <row r="236" spans="1:26" ht="17.100000000000001" customHeight="1">
      <c r="G236" t="s">
        <v>13</v>
      </c>
      <c r="I236" t="s">
        <v>212</v>
      </c>
    </row>
    <row r="238" spans="1:26" ht="15">
      <c r="A238" s="1">
        <v>1</v>
      </c>
      <c r="L238">
        <f>mergeValue(A238)</f>
        <v>1</v>
      </c>
      <c r="M238" t="s">
        <v>20</v>
      </c>
      <c r="O238" s="1"/>
      <c r="P238" s="1"/>
      <c r="Q238" s="1"/>
      <c r="R238" s="1"/>
      <c r="S238" s="1"/>
      <c r="T238" s="1"/>
      <c r="U238" s="1"/>
      <c r="V238" s="1"/>
      <c r="W238" t="s">
        <v>476</v>
      </c>
      <c r="Z238" t="str">
        <f t="shared" ref="Z238:Z251" si="4">IF(M238="","",M238 )</f>
        <v>Наименование тарифа</v>
      </c>
    </row>
    <row r="239" spans="1:26" ht="15">
      <c r="A239" s="1"/>
      <c r="B239" s="1">
        <v>1</v>
      </c>
      <c r="L239" t="str">
        <f>mergeValue(A239) &amp;"."&amp; mergeValue(B239)</f>
        <v>1.1</v>
      </c>
      <c r="M239" t="s">
        <v>16</v>
      </c>
      <c r="O239" s="1"/>
      <c r="P239" s="1"/>
      <c r="Q239" s="1"/>
      <c r="R239" s="1"/>
      <c r="S239" s="1"/>
      <c r="T239" s="1"/>
      <c r="U239" s="1"/>
      <c r="V239" s="1"/>
      <c r="W239" t="s">
        <v>477</v>
      </c>
      <c r="Z239" t="str">
        <f t="shared" si="4"/>
        <v>Территория действия тарифа</v>
      </c>
    </row>
    <row r="240" spans="1:26" ht="15">
      <c r="A240" s="1"/>
      <c r="B240" s="1"/>
      <c r="C240" s="1">
        <v>1</v>
      </c>
      <c r="L240" t="str">
        <f>mergeValue(A240) &amp;"."&amp; mergeValue(B240)&amp;"."&amp; mergeValue(C240)</f>
        <v>1.1.1</v>
      </c>
      <c r="M240" t="s">
        <v>7</v>
      </c>
      <c r="O240" s="1"/>
      <c r="P240" s="1"/>
      <c r="Q240" s="1"/>
      <c r="R240" s="1"/>
      <c r="S240" s="1"/>
      <c r="T240" s="1"/>
      <c r="U240" s="1"/>
      <c r="V240" s="1"/>
      <c r="W240" t="s">
        <v>632</v>
      </c>
      <c r="Z240" t="str">
        <f t="shared" si="4"/>
        <v xml:space="preserve">Наименование системы теплоснабжения </v>
      </c>
    </row>
    <row r="241" spans="1:26" ht="15">
      <c r="A241" s="1"/>
      <c r="B241" s="1"/>
      <c r="C241" s="1"/>
      <c r="D241" s="1">
        <v>1</v>
      </c>
      <c r="L241" t="str">
        <f>mergeValue(A241) &amp;"."&amp; mergeValue(B241)&amp;"."&amp; mergeValue(C241)&amp;"."&amp; mergeValue(D241)</f>
        <v>1.1.1.1</v>
      </c>
      <c r="M241" t="s">
        <v>22</v>
      </c>
      <c r="O241" s="1"/>
      <c r="P241" s="1"/>
      <c r="Q241" s="1"/>
      <c r="R241" s="1"/>
      <c r="S241" s="1"/>
      <c r="T241" s="1"/>
      <c r="U241" s="1"/>
      <c r="V241" s="1"/>
      <c r="W241" t="s">
        <v>633</v>
      </c>
      <c r="Z241" t="str">
        <f t="shared" si="4"/>
        <v xml:space="preserve">Источник тепловой энергии  </v>
      </c>
    </row>
    <row r="242" spans="1:26" ht="15">
      <c r="A242" s="1"/>
      <c r="B242" s="1"/>
      <c r="C242" s="1"/>
      <c r="D242" s="1"/>
      <c r="E242" s="1">
        <v>1</v>
      </c>
      <c r="H242">
        <v>1</v>
      </c>
      <c r="I242" s="1">
        <v>1</v>
      </c>
      <c r="L242" t="str">
        <f>mergeValue(A242) &amp;"."&amp; mergeValue(B242)&amp;"."&amp; mergeValue(C242)&amp;"."&amp; mergeValue(D242)&amp;"."&amp; mergeValue(E242)</f>
        <v>1.1.1.1.1</v>
      </c>
      <c r="M242" t="s">
        <v>9</v>
      </c>
      <c r="O242" s="1"/>
      <c r="P242" s="1"/>
      <c r="Q242" s="1"/>
      <c r="R242" s="1"/>
      <c r="S242" s="1"/>
      <c r="T242" s="1"/>
      <c r="U242" s="1"/>
      <c r="V242" s="1"/>
      <c r="W242" t="s">
        <v>637</v>
      </c>
      <c r="Z242" t="str">
        <f t="shared" si="4"/>
        <v>Схема подключения теплопотребляющей установки к коллектору источника тепловой энергии</v>
      </c>
    </row>
    <row r="243" spans="1:26" ht="15">
      <c r="A243" s="1"/>
      <c r="B243" s="1"/>
      <c r="C243" s="1"/>
      <c r="D243" s="1"/>
      <c r="E243" s="1"/>
      <c r="F243" s="1">
        <v>1</v>
      </c>
      <c r="I243" s="1"/>
      <c r="J243" s="1">
        <v>1</v>
      </c>
      <c r="L243" t="str">
        <f>mergeValue(A243) &amp;"."&amp; mergeValue(B243)&amp;"."&amp; mergeValue(C243)&amp;"."&amp; mergeValue(D243)&amp;"."&amp; mergeValue(E243)&amp;"."&amp; mergeValue(F243)</f>
        <v>1.1.1.1.1.1</v>
      </c>
      <c r="M243" t="s">
        <v>10</v>
      </c>
      <c r="O243" s="1"/>
      <c r="P243" s="1"/>
      <c r="Q243" s="1"/>
      <c r="R243" s="1"/>
      <c r="S243" s="1"/>
      <c r="T243" s="1"/>
      <c r="U243" s="1"/>
      <c r="V243" s="1"/>
      <c r="W243" t="s">
        <v>635</v>
      </c>
      <c r="Z243" t="str">
        <f t="shared" si="4"/>
        <v>Группа потребителей</v>
      </c>
    </row>
    <row r="244" spans="1:26" ht="189" customHeight="1">
      <c r="A244" s="1"/>
      <c r="B244" s="1"/>
      <c r="C244" s="1"/>
      <c r="D244" s="1"/>
      <c r="E244" s="1"/>
      <c r="F244" s="1"/>
      <c r="G244">
        <v>1</v>
      </c>
      <c r="I244" s="1"/>
      <c r="J244" s="1"/>
      <c r="K244">
        <v>1</v>
      </c>
      <c r="L244" t="str">
        <f>mergeValue(A244) &amp;"."&amp; mergeValue(B244)&amp;"."&amp; mergeValue(C244)&amp;"."&amp; mergeValue(D244)&amp;"."&amp; mergeValue(E244)&amp;"."&amp; mergeValue(F244)&amp;"."&amp; mergeValue(G244)</f>
        <v>1.1.1.1.1.1.1</v>
      </c>
      <c r="R244" s="1"/>
      <c r="S244" s="1" t="s">
        <v>84</v>
      </c>
      <c r="T244" s="1"/>
      <c r="U244" s="1" t="s">
        <v>84</v>
      </c>
      <c r="W244" s="1" t="s">
        <v>654</v>
      </c>
      <c r="X244" t="str">
        <f>strCheckDate(O245:V245)</f>
        <v/>
      </c>
      <c r="Z244" t="str">
        <f t="shared" si="4"/>
        <v/>
      </c>
    </row>
    <row r="245" spans="1:26" ht="11.25" hidden="1" customHeight="1">
      <c r="A245" s="1"/>
      <c r="B245" s="1"/>
      <c r="C245" s="1"/>
      <c r="D245" s="1"/>
      <c r="E245" s="1"/>
      <c r="F245" s="1"/>
      <c r="I245" s="1"/>
      <c r="J245" s="1"/>
      <c r="Q245" t="str">
        <f>R244 &amp; "-" &amp; T244</f>
        <v>-</v>
      </c>
      <c r="R245" s="1"/>
      <c r="S245" s="1"/>
      <c r="T245" s="1"/>
      <c r="U245" s="1"/>
      <c r="W245" s="1"/>
      <c r="Z245" t="str">
        <f t="shared" si="4"/>
        <v/>
      </c>
    </row>
    <row r="246" spans="1:26" ht="15" customHeight="1">
      <c r="A246" s="1"/>
      <c r="B246" s="1"/>
      <c r="C246" s="1"/>
      <c r="D246" s="1"/>
      <c r="E246" s="1"/>
      <c r="F246" s="1"/>
      <c r="I246" s="1"/>
      <c r="J246" s="1"/>
      <c r="M246" t="s">
        <v>25</v>
      </c>
      <c r="W246" s="1"/>
      <c r="Z246" t="str">
        <f t="shared" si="4"/>
        <v>Добавить вид теплоносителя (параметры теплоносителя)</v>
      </c>
    </row>
    <row r="247" spans="1:26" ht="15" customHeight="1">
      <c r="A247" s="1"/>
      <c r="B247" s="1"/>
      <c r="C247" s="1"/>
      <c r="D247" s="1"/>
      <c r="E247" s="1"/>
      <c r="I247" s="1"/>
      <c r="M247" t="s">
        <v>11</v>
      </c>
      <c r="Z247" t="str">
        <f t="shared" si="4"/>
        <v>Добавить группу потребителей</v>
      </c>
    </row>
    <row r="248" spans="1:26" ht="15" customHeight="1">
      <c r="A248" s="1"/>
      <c r="B248" s="1"/>
      <c r="C248" s="1"/>
      <c r="D248" s="1"/>
      <c r="M248" t="s">
        <v>12</v>
      </c>
      <c r="Z248" t="str">
        <f t="shared" si="4"/>
        <v>Добавить схему подключения</v>
      </c>
    </row>
    <row r="249" spans="1:26" ht="15" customHeight="1">
      <c r="A249" s="1"/>
      <c r="B249" s="1"/>
      <c r="C249" s="1"/>
      <c r="M249" t="s">
        <v>17</v>
      </c>
      <c r="Z249" t="str">
        <f t="shared" si="4"/>
        <v>Добавить источник тепловой энергии</v>
      </c>
    </row>
    <row r="250" spans="1:26" ht="15" customHeight="1">
      <c r="A250" s="1"/>
      <c r="B250" s="1"/>
      <c r="M250" t="s">
        <v>18</v>
      </c>
      <c r="Z250" t="str">
        <f t="shared" si="4"/>
        <v>Добавить наименование системы теплоснабжения</v>
      </c>
    </row>
    <row r="251" spans="1:26" ht="15" customHeight="1">
      <c r="A251" s="1"/>
      <c r="M251" t="s">
        <v>19</v>
      </c>
      <c r="Z251" t="str">
        <f t="shared" si="4"/>
        <v>Добавить территорию действия тарифа</v>
      </c>
    </row>
    <row r="252" spans="1:26" ht="15" customHeight="1">
      <c r="M252" t="s">
        <v>309</v>
      </c>
    </row>
    <row r="253" spans="1:26" ht="15" customHeight="1"/>
    <row r="254" spans="1:26" ht="15">
      <c r="A254" t="s">
        <v>277</v>
      </c>
    </row>
    <row r="255" spans="1:26" ht="15"/>
    <row r="256" spans="1:26" ht="15" customHeight="1"/>
    <row r="258" spans="1:6" ht="17.100000000000001" customHeight="1">
      <c r="A258" t="s">
        <v>276</v>
      </c>
    </row>
    <row r="260" spans="1:6" ht="17.100000000000001" customHeight="1">
      <c r="E260">
        <v>1</v>
      </c>
    </row>
    <row r="262" spans="1:6" ht="17.100000000000001" customHeight="1">
      <c r="A262" t="s">
        <v>277</v>
      </c>
    </row>
    <row r="264" spans="1:6" ht="17.100000000000001" customHeight="1">
      <c r="E264" t="s">
        <v>93</v>
      </c>
    </row>
    <row r="266" spans="1:6" ht="17.100000000000001" customHeight="1">
      <c r="A266" t="s">
        <v>278</v>
      </c>
    </row>
    <row r="268" spans="1:6" ht="17.100000000000001" customHeight="1">
      <c r="E268" t="s">
        <v>93</v>
      </c>
    </row>
    <row r="270" spans="1:6" ht="17.100000000000001" customHeight="1">
      <c r="A270" t="s">
        <v>305</v>
      </c>
      <c r="B270" t="s">
        <v>306</v>
      </c>
      <c r="C270" t="s">
        <v>307</v>
      </c>
    </row>
    <row r="272" spans="1:6" ht="20.100000000000001" customHeight="1">
      <c r="F272" t="s">
        <v>81</v>
      </c>
    </row>
    <row r="273" spans="5:6" ht="15">
      <c r="E273" t="s">
        <v>77</v>
      </c>
    </row>
    <row r="274" spans="5:6" ht="15">
      <c r="E274" t="s">
        <v>78</v>
      </c>
    </row>
    <row r="275" spans="5:6" ht="13.5" customHeight="1"/>
    <row r="276" spans="5:6" ht="20.100000000000001" customHeight="1">
      <c r="F276" t="s">
        <v>172</v>
      </c>
    </row>
    <row r="277" spans="5:6" ht="15">
      <c r="E277" t="s">
        <v>87</v>
      </c>
    </row>
    <row r="278" spans="5:6" ht="15">
      <c r="E278" t="s">
        <v>171</v>
      </c>
    </row>
    <row r="279" spans="5:6" ht="13.5" customHeight="1"/>
    <row r="280" spans="5:6" ht="20.100000000000001" customHeight="1">
      <c r="F280" t="s">
        <v>173</v>
      </c>
    </row>
    <row r="281" spans="5:6" ht="15">
      <c r="E281" t="s">
        <v>87</v>
      </c>
    </row>
    <row r="282" spans="5:6" ht="15">
      <c r="E282" t="s">
        <v>171</v>
      </c>
    </row>
    <row r="283" spans="5:6" ht="13.5" customHeight="1"/>
    <row r="284" spans="5:6" ht="20.100000000000001" customHeight="1">
      <c r="F284" t="s">
        <v>174</v>
      </c>
    </row>
    <row r="285" spans="5:6" ht="15">
      <c r="E285" t="s">
        <v>87</v>
      </c>
    </row>
    <row r="286" spans="5:6" ht="15">
      <c r="E286" t="s">
        <v>88</v>
      </c>
    </row>
    <row r="287" spans="5:6" ht="15">
      <c r="E287" t="s">
        <v>171</v>
      </c>
    </row>
    <row r="288" spans="5:6" ht="15">
      <c r="E288" t="s">
        <v>89</v>
      </c>
    </row>
    <row r="290" spans="1:18" ht="17.100000000000001" customHeight="1">
      <c r="A290" t="s">
        <v>326</v>
      </c>
    </row>
    <row r="292" spans="1:18" ht="15">
      <c r="A292" t="s">
        <v>50</v>
      </c>
      <c r="B292" t="s">
        <v>253</v>
      </c>
      <c r="M292" t="str">
        <f>IF(ISERROR(INDEX(kind_of_nameforms,MATCH(E292,kind_of_forms,0),1)),"",INDEX(kind_of_nameforms,MATCH(E292,kind_of_forms,0),1))</f>
        <v/>
      </c>
    </row>
    <row r="295" spans="1:18" ht="15">
      <c r="A295" t="s">
        <v>404</v>
      </c>
    </row>
    <row r="296" spans="1:18" ht="15"/>
    <row r="297" spans="1:18" ht="15" customHeight="1">
      <c r="B297" t="s">
        <v>405</v>
      </c>
      <c r="C297" s="1"/>
      <c r="D297" s="1">
        <v>1</v>
      </c>
      <c r="E297" s="1"/>
      <c r="G297">
        <v>0</v>
      </c>
      <c r="J297" t="s">
        <v>517</v>
      </c>
      <c r="M297">
        <f>mergeValue(H297)</f>
        <v>0</v>
      </c>
      <c r="P297" t="str">
        <f>IF(ISERROR(MATCH(Q297,MODesc,0)),"n","y")</f>
        <v>n</v>
      </c>
      <c r="R297" t="str">
        <f>K297&amp;"("&amp;L297&amp;")"</f>
        <v>()</v>
      </c>
    </row>
    <row r="298" spans="1:18" ht="15" customHeight="1">
      <c r="C298" s="1"/>
      <c r="D298" s="1"/>
      <c r="E298" s="1"/>
      <c r="H298" t="s">
        <v>403</v>
      </c>
    </row>
    <row r="299" spans="1:18" ht="15"/>
    <row r="300" spans="1:18" ht="15">
      <c r="A300" t="s">
        <v>406</v>
      </c>
    </row>
    <row r="301" spans="1:18" ht="15"/>
    <row r="302" spans="1:18" ht="15" customHeight="1">
      <c r="B302" t="s">
        <v>405</v>
      </c>
      <c r="C302" s="1"/>
      <c r="F302" s="1"/>
      <c r="G302" s="1">
        <v>0</v>
      </c>
      <c r="H302" s="1"/>
      <c r="J302" t="s">
        <v>517</v>
      </c>
      <c r="M302">
        <f>mergeValue(H302)</f>
        <v>0</v>
      </c>
      <c r="R302" t="str">
        <f>K302&amp;"("&amp;L302&amp;")"</f>
        <v>()</v>
      </c>
    </row>
    <row r="303" spans="1:18" ht="15" customHeight="1">
      <c r="C303" s="1"/>
      <c r="F303" s="1"/>
      <c r="G303" s="1"/>
      <c r="H303" s="1"/>
      <c r="K303" t="s">
        <v>4</v>
      </c>
    </row>
    <row r="304" spans="1:18" ht="15"/>
    <row r="305" spans="1:18" ht="15">
      <c r="A305" t="s">
        <v>407</v>
      </c>
    </row>
    <row r="306" spans="1:18" ht="15"/>
    <row r="307" spans="1:18" ht="15" customHeight="1">
      <c r="B307" t="s">
        <v>405</v>
      </c>
      <c r="J307">
        <v>0</v>
      </c>
      <c r="M307">
        <f>mergeValue(H307)</f>
        <v>0</v>
      </c>
      <c r="R307" t="str">
        <f>K307&amp;" ("&amp;L307&amp;")"</f>
        <v xml:space="preserve"> ()</v>
      </c>
    </row>
    <row r="309" spans="1:18" ht="15"/>
    <row r="310" spans="1:18" ht="15">
      <c r="A310" t="s">
        <v>453</v>
      </c>
    </row>
    <row r="311" spans="1:18" ht="15"/>
    <row r="312" spans="1:18" ht="20.100000000000001" customHeight="1"/>
    <row r="313" spans="1:18" ht="15"/>
    <row r="314" spans="1:18" ht="15"/>
    <row r="315" spans="1:18" ht="15">
      <c r="A315" t="s">
        <v>468</v>
      </c>
    </row>
    <row r="316" spans="1:18" ht="15"/>
    <row r="317" spans="1:18" ht="20.100000000000001" customHeight="1">
      <c r="F317" t="s">
        <v>458</v>
      </c>
      <c r="G317" t="s">
        <v>458</v>
      </c>
    </row>
    <row r="318" spans="1:18" ht="15"/>
    <row r="319" spans="1:18" ht="15"/>
    <row r="320" spans="1:18" ht="15">
      <c r="A320" t="s">
        <v>469</v>
      </c>
    </row>
    <row r="321" spans="1:8" ht="15"/>
    <row r="322" spans="1:8" ht="20.100000000000001" customHeight="1">
      <c r="F322" t="s">
        <v>458</v>
      </c>
      <c r="H322" t="s">
        <v>458</v>
      </c>
    </row>
    <row r="323" spans="1:8" ht="15"/>
    <row r="324" spans="1:8" ht="15"/>
    <row r="325" spans="1:8" ht="15">
      <c r="A325" t="s">
        <v>470</v>
      </c>
    </row>
    <row r="326" spans="1:8" ht="15"/>
    <row r="327" spans="1:8" ht="20.100000000000001" customHeight="1">
      <c r="E327">
        <f>E326</f>
        <v>0</v>
      </c>
      <c r="F327" t="s">
        <v>458</v>
      </c>
      <c r="H327" t="s">
        <v>458</v>
      </c>
    </row>
    <row r="328" spans="1:8" ht="15"/>
    <row r="330" spans="1:8" ht="15">
      <c r="A330" t="s">
        <v>471</v>
      </c>
    </row>
    <row r="331" spans="1:8" ht="15"/>
    <row r="332" spans="1:8" ht="20.100000000000001" customHeight="1">
      <c r="E332">
        <f>E331</f>
        <v>0</v>
      </c>
      <c r="F332" t="s">
        <v>458</v>
      </c>
      <c r="H332" t="s">
        <v>458</v>
      </c>
    </row>
    <row r="335" spans="1:8" ht="17.100000000000001" customHeight="1">
      <c r="A335" t="s">
        <v>507</v>
      </c>
    </row>
    <row r="337" spans="1:9" ht="15">
      <c r="A337" s="1">
        <v>1</v>
      </c>
      <c r="F337" t="str">
        <f>"2." &amp;mergeValue(A337)</f>
        <v>2.1</v>
      </c>
      <c r="G337" t="s">
        <v>494</v>
      </c>
      <c r="I337" t="s">
        <v>589</v>
      </c>
    </row>
    <row r="338" spans="1:9" ht="15">
      <c r="A338" s="1"/>
      <c r="F338" t="str">
        <f>"3." &amp;mergeValue(A338)</f>
        <v>3.1</v>
      </c>
      <c r="G338" t="s">
        <v>495</v>
      </c>
      <c r="I338" t="s">
        <v>587</v>
      </c>
    </row>
    <row r="339" spans="1:9" ht="15">
      <c r="A339" s="1"/>
      <c r="F339" t="str">
        <f>"4."&amp;mergeValue(A339)</f>
        <v>4.1</v>
      </c>
      <c r="G339" t="s">
        <v>496</v>
      </c>
      <c r="H339" t="s">
        <v>458</v>
      </c>
    </row>
    <row r="340" spans="1:9" ht="15">
      <c r="A340" s="1"/>
      <c r="B340" s="1">
        <v>1</v>
      </c>
      <c r="F340" t="str">
        <f>"4."&amp;mergeValue(A340) &amp;"."&amp;mergeValue(B340)</f>
        <v>4.1.1</v>
      </c>
      <c r="G340" t="s">
        <v>591</v>
      </c>
      <c r="H340" t="str">
        <f>IF(region_name="","",region_name)</f>
        <v>Псковская область</v>
      </c>
      <c r="I340" t="s">
        <v>499</v>
      </c>
    </row>
    <row r="341" spans="1:9" ht="15">
      <c r="A341" s="1"/>
      <c r="B341" s="1"/>
      <c r="C341" s="1">
        <v>1</v>
      </c>
      <c r="F341" t="str">
        <f>"4."&amp;mergeValue(A341) &amp;"."&amp;mergeValue(B341)&amp;"."&amp;mergeValue(C341)</f>
        <v>4.1.1.1</v>
      </c>
      <c r="G341" t="s">
        <v>497</v>
      </c>
      <c r="I341" t="s">
        <v>500</v>
      </c>
    </row>
    <row r="342" spans="1:9" ht="33.75" customHeight="1">
      <c r="A342" s="1"/>
      <c r="B342" s="1"/>
      <c r="C342" s="1"/>
      <c r="D342">
        <v>1</v>
      </c>
      <c r="F342" t="str">
        <f>"4."&amp;mergeValue(A342) &amp;"."&amp;mergeValue(B342)&amp;"."&amp;mergeValue(C342)&amp;"."&amp;mergeValue(D342)</f>
        <v>4.1.1.1.1</v>
      </c>
      <c r="G342" t="s">
        <v>498</v>
      </c>
      <c r="I342" s="1" t="s">
        <v>590</v>
      </c>
    </row>
    <row r="343" spans="1:9" ht="15">
      <c r="A343" s="1"/>
      <c r="B343" s="1"/>
      <c r="C343" s="1"/>
      <c r="G343" t="s">
        <v>4</v>
      </c>
      <c r="I343" s="1"/>
    </row>
    <row r="344" spans="1:9" ht="15">
      <c r="A344" s="1"/>
      <c r="B344" s="1"/>
      <c r="G344" t="s">
        <v>403</v>
      </c>
    </row>
    <row r="345" spans="1:9" ht="15">
      <c r="A345" s="1"/>
      <c r="G345" t="s">
        <v>506</v>
      </c>
    </row>
    <row r="346" spans="1:9" ht="15">
      <c r="G346" t="s">
        <v>505</v>
      </c>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0"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sheetPr codeName="TEHSHEET">
    <tabColor indexed="47"/>
  </sheetPr>
  <dimension ref="A1:BC87"/>
  <sheetViews>
    <sheetView showGridLines="0" workbookViewId="0"/>
  </sheetViews>
  <sheetFormatPr defaultRowHeight="15"/>
  <cols>
    <col min="1" max="1" width="32.5703125" customWidth="1"/>
    <col min="4" max="6" width="26.5703125" customWidth="1"/>
    <col min="7" max="7" width="31.42578125" customWidth="1"/>
    <col min="8" max="8" width="40.85546875" customWidth="1"/>
    <col min="9" max="9" width="14.5703125" customWidth="1"/>
    <col min="10" max="10" width="26.85546875" customWidth="1"/>
    <col min="11" max="11" width="50" customWidth="1"/>
    <col min="12" max="13" width="10.7109375" customWidth="1"/>
    <col min="14" max="14" width="55.140625" customWidth="1"/>
    <col min="15" max="15" width="31.85546875" customWidth="1"/>
    <col min="16" max="16" width="23.85546875" customWidth="1"/>
    <col min="17" max="17" width="46.5703125" customWidth="1"/>
    <col min="18" max="18" width="24" bestFit="1" customWidth="1"/>
    <col min="19" max="19" width="20.5703125" customWidth="1"/>
    <col min="20" max="20" width="22" customWidth="1"/>
    <col min="21" max="22" width="26.42578125" customWidth="1"/>
    <col min="23" max="23" width="8.28515625" hidden="1" customWidth="1"/>
    <col min="24" max="24" width="59.7109375" customWidth="1"/>
    <col min="25" max="25" width="49.140625" customWidth="1"/>
    <col min="26" max="26" width="11.140625" customWidth="1"/>
    <col min="27" max="30" width="29" customWidth="1"/>
    <col min="32" max="32" width="34.7109375" customWidth="1"/>
    <col min="34" max="35" width="34.42578125" customWidth="1"/>
    <col min="37" max="37" width="24.5703125" customWidth="1"/>
    <col min="39" max="39" width="26.140625" customWidth="1"/>
    <col min="40" max="40" width="1.7109375" customWidth="1"/>
    <col min="42" max="43" width="47.85546875" customWidth="1"/>
    <col min="44" max="44" width="1.7109375" customWidth="1"/>
    <col min="45" max="45" width="21.42578125" customWidth="1"/>
    <col min="46" max="46" width="1.7109375" customWidth="1"/>
    <col min="47" max="47" width="31.28515625" bestFit="1" customWidth="1"/>
    <col min="48" max="48" width="1.7109375" customWidth="1"/>
    <col min="51" max="51" width="3.7109375" customWidth="1"/>
    <col min="52" max="52" width="20" customWidth="1"/>
    <col min="53" max="53" width="42.85546875" bestFit="1" customWidth="1"/>
    <col min="54" max="54" width="3.7109375" customWidth="1"/>
    <col min="55" max="55" width="55" customWidth="1"/>
  </cols>
  <sheetData>
    <row r="1" spans="1:55" ht="43.5" customHeight="1">
      <c r="A1" t="s">
        <v>67</v>
      </c>
      <c r="B1" t="s">
        <v>362</v>
      </c>
      <c r="C1" t="s">
        <v>86</v>
      </c>
      <c r="D1" t="s">
        <v>83</v>
      </c>
      <c r="E1" t="s">
        <v>185</v>
      </c>
      <c r="F1" t="s">
        <v>225</v>
      </c>
      <c r="G1" t="s">
        <v>202</v>
      </c>
      <c r="H1" t="s">
        <v>206</v>
      </c>
      <c r="I1" t="s">
        <v>224</v>
      </c>
      <c r="J1" t="s">
        <v>241</v>
      </c>
      <c r="K1" t="s">
        <v>245</v>
      </c>
      <c r="N1" t="s">
        <v>281</v>
      </c>
      <c r="O1" t="s">
        <v>272</v>
      </c>
      <c r="P1" t="s">
        <v>296</v>
      </c>
      <c r="Q1" t="s">
        <v>340</v>
      </c>
      <c r="R1" t="s">
        <v>21</v>
      </c>
      <c r="S1" t="s">
        <v>29</v>
      </c>
      <c r="T1" t="s">
        <v>35</v>
      </c>
      <c r="U1" t="s">
        <v>40</v>
      </c>
      <c r="W1" t="s">
        <v>325</v>
      </c>
      <c r="X1" t="s">
        <v>294</v>
      </c>
      <c r="Y1" t="s">
        <v>308</v>
      </c>
      <c r="AA1" t="s">
        <v>363</v>
      </c>
      <c r="AC1" t="s">
        <v>364</v>
      </c>
      <c r="AF1" t="s">
        <v>337</v>
      </c>
      <c r="AH1" t="s">
        <v>338</v>
      </c>
      <c r="AI1" t="s">
        <v>339</v>
      </c>
      <c r="AK1" t="s">
        <v>354</v>
      </c>
      <c r="AM1" t="s">
        <v>355</v>
      </c>
      <c r="AP1" t="s">
        <v>371</v>
      </c>
      <c r="AQ1" t="s">
        <v>370</v>
      </c>
      <c r="AS1" t="s">
        <v>376</v>
      </c>
      <c r="AU1" t="s">
        <v>384</v>
      </c>
      <c r="AW1" t="s">
        <v>546</v>
      </c>
      <c r="AX1" t="s">
        <v>547</v>
      </c>
      <c r="AZ1" s="1" t="s">
        <v>580</v>
      </c>
      <c r="BA1" s="1"/>
      <c r="BC1" t="s">
        <v>723</v>
      </c>
    </row>
    <row r="2" spans="1:55">
      <c r="A2" t="s">
        <v>101</v>
      </c>
      <c r="B2">
        <v>2000</v>
      </c>
      <c r="C2">
        <v>2013</v>
      </c>
      <c r="D2" t="s">
        <v>84</v>
      </c>
      <c r="E2" t="s">
        <v>186</v>
      </c>
      <c r="F2" t="s">
        <v>226</v>
      </c>
      <c r="G2" t="s">
        <v>200</v>
      </c>
      <c r="H2" t="s">
        <v>204</v>
      </c>
      <c r="I2" t="s">
        <v>93</v>
      </c>
      <c r="J2" t="s">
        <v>242</v>
      </c>
      <c r="K2" t="s">
        <v>246</v>
      </c>
      <c r="L2" t="s">
        <v>246</v>
      </c>
      <c r="M2">
        <v>1</v>
      </c>
      <c r="N2" t="s">
        <v>285</v>
      </c>
      <c r="O2" t="s">
        <v>641</v>
      </c>
      <c r="P2" t="s">
        <v>42</v>
      </c>
      <c r="Q2" t="s">
        <v>3</v>
      </c>
      <c r="R2" t="s">
        <v>24</v>
      </c>
      <c r="S2" t="s">
        <v>26</v>
      </c>
      <c r="T2" t="s">
        <v>30</v>
      </c>
      <c r="U2" t="s">
        <v>36</v>
      </c>
      <c r="V2">
        <v>1</v>
      </c>
      <c r="X2" t="s">
        <v>611</v>
      </c>
      <c r="Y2" t="s">
        <v>636</v>
      </c>
      <c r="AA2" t="s">
        <v>716</v>
      </c>
      <c r="AB2" t="s">
        <v>716</v>
      </c>
      <c r="AC2" t="s">
        <v>310</v>
      </c>
      <c r="AD2" t="s">
        <v>310</v>
      </c>
      <c r="AF2" t="s">
        <v>36</v>
      </c>
      <c r="AH2" t="s">
        <v>342</v>
      </c>
      <c r="AI2" t="s">
        <v>342</v>
      </c>
      <c r="AK2" t="s">
        <v>346</v>
      </c>
      <c r="AM2" t="s">
        <v>356</v>
      </c>
      <c r="AP2" s="4" t="s">
        <v>611</v>
      </c>
      <c r="AQ2" t="s">
        <v>769</v>
      </c>
      <c r="AS2" t="s">
        <v>374</v>
      </c>
      <c r="AU2" t="s">
        <v>377</v>
      </c>
      <c r="AW2" t="s">
        <v>548</v>
      </c>
      <c r="AX2" t="s">
        <v>548</v>
      </c>
      <c r="AZ2" t="s">
        <v>581</v>
      </c>
      <c r="BA2" t="s">
        <v>582</v>
      </c>
      <c r="BC2" t="s">
        <v>724</v>
      </c>
    </row>
    <row r="3" spans="1:55">
      <c r="A3" t="s">
        <v>102</v>
      </c>
      <c r="B3">
        <v>2001</v>
      </c>
      <c r="C3">
        <v>2014</v>
      </c>
      <c r="D3" t="s">
        <v>85</v>
      </c>
      <c r="E3" t="s">
        <v>187</v>
      </c>
      <c r="F3" t="s">
        <v>227</v>
      </c>
      <c r="G3" t="s">
        <v>201</v>
      </c>
      <c r="H3" t="s">
        <v>205</v>
      </c>
      <c r="I3" t="s">
        <v>49</v>
      </c>
      <c r="J3" t="s">
        <v>282</v>
      </c>
      <c r="K3" t="s">
        <v>248</v>
      </c>
      <c r="L3" t="s">
        <v>248</v>
      </c>
      <c r="M3">
        <v>2</v>
      </c>
      <c r="N3" t="s">
        <v>259</v>
      </c>
      <c r="O3" t="s">
        <v>642</v>
      </c>
      <c r="P3" t="s">
        <v>43</v>
      </c>
      <c r="Q3" t="s">
        <v>301</v>
      </c>
      <c r="R3" t="s">
        <v>303</v>
      </c>
      <c r="S3" t="s">
        <v>27</v>
      </c>
      <c r="T3" t="s">
        <v>31</v>
      </c>
      <c r="U3" t="s">
        <v>37</v>
      </c>
      <c r="V3">
        <v>2</v>
      </c>
      <c r="X3" t="s">
        <v>769</v>
      </c>
      <c r="Y3" t="s">
        <v>636</v>
      </c>
      <c r="AA3" t="s">
        <v>717</v>
      </c>
      <c r="AB3" t="s">
        <v>717</v>
      </c>
      <c r="AC3" t="s">
        <v>311</v>
      </c>
      <c r="AD3" t="s">
        <v>311</v>
      </c>
      <c r="AF3" t="s">
        <v>37</v>
      </c>
      <c r="AH3" t="s">
        <v>365</v>
      </c>
      <c r="AI3" t="s">
        <v>344</v>
      </c>
      <c r="AK3" t="s">
        <v>347</v>
      </c>
      <c r="AM3" t="s">
        <v>357</v>
      </c>
      <c r="AP3" s="4" t="s">
        <v>770</v>
      </c>
      <c r="AQ3" t="s">
        <v>612</v>
      </c>
      <c r="AS3" t="s">
        <v>375</v>
      </c>
      <c r="AU3" t="s">
        <v>378</v>
      </c>
      <c r="AW3" t="s">
        <v>549</v>
      </c>
      <c r="AX3" t="s">
        <v>549</v>
      </c>
      <c r="AZ3" t="s">
        <v>652</v>
      </c>
      <c r="BA3" t="s">
        <v>651</v>
      </c>
      <c r="BC3" t="s">
        <v>725</v>
      </c>
    </row>
    <row r="4" spans="1:55">
      <c r="A4" t="s">
        <v>103</v>
      </c>
      <c r="B4">
        <v>2002</v>
      </c>
      <c r="C4">
        <v>2015</v>
      </c>
      <c r="E4" t="s">
        <v>188</v>
      </c>
      <c r="F4" t="s">
        <v>228</v>
      </c>
      <c r="H4" t="s">
        <v>2</v>
      </c>
      <c r="I4" t="s">
        <v>50</v>
      </c>
      <c r="J4" t="s">
        <v>283</v>
      </c>
      <c r="K4" t="s">
        <v>249</v>
      </c>
      <c r="L4" t="s">
        <v>249</v>
      </c>
      <c r="M4">
        <v>3</v>
      </c>
      <c r="N4" t="s">
        <v>286</v>
      </c>
      <c r="O4" t="s">
        <v>643</v>
      </c>
      <c r="Q4" t="s">
        <v>23</v>
      </c>
      <c r="R4" t="s">
        <v>772</v>
      </c>
      <c r="S4" t="s">
        <v>28</v>
      </c>
      <c r="T4" t="s">
        <v>32</v>
      </c>
      <c r="U4" t="s">
        <v>38</v>
      </c>
      <c r="V4">
        <v>3</v>
      </c>
      <c r="X4" t="s">
        <v>760</v>
      </c>
      <c r="Y4" t="s">
        <v>636</v>
      </c>
      <c r="AC4" t="s">
        <v>312</v>
      </c>
      <c r="AD4" t="s">
        <v>312</v>
      </c>
      <c r="AF4" t="s">
        <v>38</v>
      </c>
      <c r="AH4" t="s">
        <v>368</v>
      </c>
      <c r="AK4" t="s">
        <v>348</v>
      </c>
      <c r="AM4" t="s">
        <v>358</v>
      </c>
      <c r="AP4" s="4" t="s">
        <v>769</v>
      </c>
      <c r="AQ4" t="s">
        <v>613</v>
      </c>
      <c r="AS4" t="s">
        <v>345</v>
      </c>
      <c r="AU4" t="s">
        <v>379</v>
      </c>
      <c r="AW4" t="s">
        <v>550</v>
      </c>
      <c r="AX4" t="s">
        <v>550</v>
      </c>
      <c r="AZ4" t="s">
        <v>662</v>
      </c>
      <c r="BA4" t="s">
        <v>661</v>
      </c>
      <c r="BC4" t="s">
        <v>726</v>
      </c>
    </row>
    <row r="5" spans="1:55">
      <c r="A5" t="s">
        <v>104</v>
      </c>
      <c r="B5">
        <v>2003</v>
      </c>
      <c r="C5">
        <v>2016</v>
      </c>
      <c r="E5" t="s">
        <v>189</v>
      </c>
      <c r="F5" t="s">
        <v>229</v>
      </c>
      <c r="I5" t="s">
        <v>51</v>
      </c>
      <c r="K5" t="s">
        <v>247</v>
      </c>
      <c r="L5" t="s">
        <v>247</v>
      </c>
      <c r="M5">
        <v>4</v>
      </c>
      <c r="N5" t="s">
        <v>287</v>
      </c>
      <c r="O5" t="s">
        <v>644</v>
      </c>
      <c r="Q5" t="s">
        <v>302</v>
      </c>
      <c r="R5" t="s">
        <v>304</v>
      </c>
      <c r="T5" t="s">
        <v>33</v>
      </c>
      <c r="U5" t="s">
        <v>39</v>
      </c>
      <c r="V5">
        <v>4</v>
      </c>
      <c r="X5" t="s">
        <v>612</v>
      </c>
      <c r="Y5" t="s">
        <v>660</v>
      </c>
      <c r="Z5">
        <v>1</v>
      </c>
      <c r="AF5" t="s">
        <v>327</v>
      </c>
      <c r="AH5" t="s">
        <v>366</v>
      </c>
      <c r="AK5" t="s">
        <v>349</v>
      </c>
      <c r="AM5" t="s">
        <v>359</v>
      </c>
      <c r="AP5" s="4" t="s">
        <v>612</v>
      </c>
      <c r="AQ5" t="s">
        <v>760</v>
      </c>
      <c r="AU5" t="s">
        <v>380</v>
      </c>
      <c r="AW5" t="s">
        <v>551</v>
      </c>
      <c r="AX5" t="s">
        <v>551</v>
      </c>
      <c r="AZ5" t="s">
        <v>663</v>
      </c>
      <c r="BA5" t="s">
        <v>669</v>
      </c>
      <c r="BC5" t="s">
        <v>727</v>
      </c>
    </row>
    <row r="6" spans="1:55">
      <c r="A6" t="s">
        <v>105</v>
      </c>
      <c r="B6">
        <v>2004</v>
      </c>
      <c r="C6">
        <v>2017</v>
      </c>
      <c r="E6" t="s">
        <v>190</v>
      </c>
      <c r="G6" t="s">
        <v>291</v>
      </c>
      <c r="H6" t="s">
        <v>258</v>
      </c>
      <c r="I6" t="s">
        <v>68</v>
      </c>
      <c r="J6" t="s">
        <v>264</v>
      </c>
      <c r="N6" t="s">
        <v>288</v>
      </c>
      <c r="O6" t="s">
        <v>645</v>
      </c>
      <c r="R6" t="s">
        <v>3</v>
      </c>
      <c r="T6" t="s">
        <v>34</v>
      </c>
      <c r="U6" t="s">
        <v>327</v>
      </c>
      <c r="V6">
        <v>5</v>
      </c>
      <c r="X6" t="s">
        <v>613</v>
      </c>
      <c r="Y6" t="s">
        <v>670</v>
      </c>
      <c r="AH6" t="s">
        <v>367</v>
      </c>
      <c r="AK6" t="s">
        <v>350</v>
      </c>
      <c r="AM6" t="s">
        <v>360</v>
      </c>
      <c r="AP6" s="4" t="s">
        <v>613</v>
      </c>
      <c r="AQ6" t="s">
        <v>614</v>
      </c>
      <c r="AU6" t="s">
        <v>381</v>
      </c>
      <c r="AW6" t="s">
        <v>552</v>
      </c>
      <c r="AX6" t="s">
        <v>552</v>
      </c>
      <c r="AZ6" t="s">
        <v>664</v>
      </c>
      <c r="BA6" t="s">
        <v>674</v>
      </c>
    </row>
    <row r="7" spans="1:55">
      <c r="A7" t="s">
        <v>106</v>
      </c>
      <c r="B7">
        <v>2005</v>
      </c>
      <c r="E7" t="s">
        <v>191</v>
      </c>
      <c r="G7" t="s">
        <v>255</v>
      </c>
      <c r="H7" t="s">
        <v>257</v>
      </c>
      <c r="I7" t="s">
        <v>69</v>
      </c>
      <c r="J7" t="s">
        <v>284</v>
      </c>
      <c r="N7" t="s">
        <v>289</v>
      </c>
      <c r="O7" t="s">
        <v>646</v>
      </c>
      <c r="U7" t="s">
        <v>85</v>
      </c>
      <c r="V7" t="s">
        <v>69</v>
      </c>
      <c r="X7" t="s">
        <v>614</v>
      </c>
      <c r="Y7" t="s">
        <v>660</v>
      </c>
      <c r="AH7" t="s">
        <v>343</v>
      </c>
      <c r="AK7" t="s">
        <v>351</v>
      </c>
      <c r="AM7" t="s">
        <v>361</v>
      </c>
      <c r="AP7" s="4" t="s">
        <v>760</v>
      </c>
      <c r="AQ7" t="s">
        <v>615</v>
      </c>
      <c r="AU7" t="s">
        <v>382</v>
      </c>
      <c r="AW7" t="s">
        <v>553</v>
      </c>
      <c r="AX7" t="s">
        <v>553</v>
      </c>
      <c r="AZ7" t="s">
        <v>682</v>
      </c>
      <c r="BA7" t="s">
        <v>683</v>
      </c>
    </row>
    <row r="8" spans="1:55">
      <c r="A8" t="s">
        <v>107</v>
      </c>
      <c r="B8">
        <v>2006</v>
      </c>
      <c r="E8" t="s">
        <v>192</v>
      </c>
      <c r="G8" t="s">
        <v>256</v>
      </c>
      <c r="H8" t="s">
        <v>263</v>
      </c>
      <c r="I8" t="s">
        <v>183</v>
      </c>
      <c r="J8" t="s">
        <v>280</v>
      </c>
      <c r="N8" t="s">
        <v>290</v>
      </c>
      <c r="O8" t="s">
        <v>647</v>
      </c>
      <c r="V8" t="s">
        <v>183</v>
      </c>
      <c r="X8" t="s">
        <v>615</v>
      </c>
      <c r="Y8" t="s">
        <v>660</v>
      </c>
      <c r="AK8" t="s">
        <v>352</v>
      </c>
      <c r="AP8" s="4" t="s">
        <v>614</v>
      </c>
      <c r="AQ8" t="s">
        <v>618</v>
      </c>
      <c r="AU8" t="s">
        <v>383</v>
      </c>
      <c r="AW8" t="s">
        <v>554</v>
      </c>
      <c r="AX8" t="s">
        <v>554</v>
      </c>
      <c r="AZ8" t="s">
        <v>690</v>
      </c>
      <c r="BA8" t="s">
        <v>689</v>
      </c>
    </row>
    <row r="9" spans="1:55">
      <c r="A9" t="s">
        <v>108</v>
      </c>
      <c r="B9">
        <v>2007</v>
      </c>
      <c r="E9" t="s">
        <v>193</v>
      </c>
      <c r="G9" t="s">
        <v>263</v>
      </c>
      <c r="I9" t="s">
        <v>184</v>
      </c>
      <c r="O9" t="s">
        <v>648</v>
      </c>
      <c r="V9" t="s">
        <v>184</v>
      </c>
      <c r="X9" t="s">
        <v>616</v>
      </c>
      <c r="Y9" t="s">
        <v>636</v>
      </c>
      <c r="Z9">
        <v>1</v>
      </c>
      <c r="AK9" t="s">
        <v>353</v>
      </c>
      <c r="AP9" s="4" t="s">
        <v>615</v>
      </c>
      <c r="AQ9" t="s">
        <v>617</v>
      </c>
      <c r="AW9" t="s">
        <v>555</v>
      </c>
      <c r="AX9" t="s">
        <v>555</v>
      </c>
      <c r="AZ9" t="s">
        <v>767</v>
      </c>
      <c r="BA9" t="s">
        <v>601</v>
      </c>
    </row>
    <row r="10" spans="1:55">
      <c r="A10" t="s">
        <v>109</v>
      </c>
      <c r="B10">
        <v>2008</v>
      </c>
      <c r="E10" t="s">
        <v>194</v>
      </c>
      <c r="I10" t="s">
        <v>208</v>
      </c>
      <c r="O10" t="s">
        <v>649</v>
      </c>
      <c r="V10" t="s">
        <v>208</v>
      </c>
      <c r="X10" t="s">
        <v>617</v>
      </c>
      <c r="Y10" t="s">
        <v>684</v>
      </c>
      <c r="AP10" s="4" t="s">
        <v>618</v>
      </c>
      <c r="AQ10" t="s">
        <v>616</v>
      </c>
      <c r="AW10" t="s">
        <v>556</v>
      </c>
      <c r="AX10" t="s">
        <v>556</v>
      </c>
    </row>
    <row r="11" spans="1:55">
      <c r="A11" t="s">
        <v>110</v>
      </c>
      <c r="B11">
        <v>2009</v>
      </c>
      <c r="E11" t="s">
        <v>195</v>
      </c>
      <c r="I11" t="s">
        <v>209</v>
      </c>
      <c r="O11" t="s">
        <v>650</v>
      </c>
      <c r="V11" t="s">
        <v>209</v>
      </c>
      <c r="X11" t="s">
        <v>618</v>
      </c>
      <c r="Y11" t="s">
        <v>672</v>
      </c>
      <c r="AP11" s="4" t="s">
        <v>617</v>
      </c>
      <c r="AQ11" t="s">
        <v>611</v>
      </c>
      <c r="AW11" t="s">
        <v>557</v>
      </c>
      <c r="AX11" t="s">
        <v>557</v>
      </c>
    </row>
    <row r="12" spans="1:55">
      <c r="A12" t="s">
        <v>65</v>
      </c>
      <c r="B12">
        <v>2010</v>
      </c>
      <c r="E12" t="s">
        <v>196</v>
      </c>
      <c r="G12" t="s">
        <v>292</v>
      </c>
      <c r="H12" t="s">
        <v>260</v>
      </c>
      <c r="I12" t="s">
        <v>210</v>
      </c>
      <c r="O12" t="s">
        <v>3</v>
      </c>
      <c r="V12" t="s">
        <v>210</v>
      </c>
      <c r="X12" t="s">
        <v>763</v>
      </c>
      <c r="Y12" t="s">
        <v>636</v>
      </c>
      <c r="AP12" s="4" t="s">
        <v>616</v>
      </c>
      <c r="AW12" t="s">
        <v>209</v>
      </c>
      <c r="AX12" t="s">
        <v>209</v>
      </c>
    </row>
    <row r="13" spans="1:55">
      <c r="A13" t="s">
        <v>111</v>
      </c>
      <c r="B13">
        <v>2011</v>
      </c>
      <c r="E13" t="s">
        <v>197</v>
      </c>
      <c r="G13" t="s">
        <v>261</v>
      </c>
      <c r="H13" t="s">
        <v>262</v>
      </c>
      <c r="I13" t="s">
        <v>211</v>
      </c>
      <c r="V13" t="s">
        <v>211</v>
      </c>
      <c r="AW13" t="s">
        <v>210</v>
      </c>
      <c r="AX13" t="s">
        <v>210</v>
      </c>
    </row>
    <row r="14" spans="1:55">
      <c r="A14" t="s">
        <v>66</v>
      </c>
      <c r="B14">
        <v>2012</v>
      </c>
      <c r="G14" t="s">
        <v>263</v>
      </c>
      <c r="H14" t="s">
        <v>263</v>
      </c>
      <c r="I14" t="s">
        <v>212</v>
      </c>
      <c r="N14" t="s">
        <v>316</v>
      </c>
      <c r="V14">
        <v>13</v>
      </c>
      <c r="X14" t="s">
        <v>770</v>
      </c>
      <c r="Y14" t="s">
        <v>636</v>
      </c>
      <c r="AW14" t="s">
        <v>211</v>
      </c>
      <c r="AX14" t="s">
        <v>211</v>
      </c>
    </row>
    <row r="15" spans="1:55">
      <c r="A15" t="s">
        <v>441</v>
      </c>
      <c r="B15">
        <v>2013</v>
      </c>
      <c r="I15" t="s">
        <v>213</v>
      </c>
      <c r="N15" t="s">
        <v>324</v>
      </c>
      <c r="AW15" t="s">
        <v>212</v>
      </c>
      <c r="AX15" t="s">
        <v>212</v>
      </c>
    </row>
    <row r="16" spans="1:55" ht="21" customHeight="1">
      <c r="A16" t="s">
        <v>112</v>
      </c>
      <c r="B16">
        <v>2014</v>
      </c>
      <c r="I16" t="s">
        <v>214</v>
      </c>
      <c r="N16" t="s">
        <v>323</v>
      </c>
      <c r="AW16" t="s">
        <v>213</v>
      </c>
      <c r="AX16" t="s">
        <v>213</v>
      </c>
    </row>
    <row r="17" spans="1:50" ht="21" customHeight="1">
      <c r="A17" t="s">
        <v>113</v>
      </c>
      <c r="B17">
        <v>2015</v>
      </c>
      <c r="I17" t="s">
        <v>215</v>
      </c>
      <c r="N17" t="s">
        <v>322</v>
      </c>
      <c r="AW17" t="s">
        <v>214</v>
      </c>
      <c r="AX17" t="s">
        <v>214</v>
      </c>
    </row>
    <row r="18" spans="1:50" ht="21" customHeight="1">
      <c r="A18" t="s">
        <v>114</v>
      </c>
      <c r="B18">
        <v>2016</v>
      </c>
      <c r="I18" t="s">
        <v>216</v>
      </c>
      <c r="N18" t="s">
        <v>321</v>
      </c>
      <c r="AW18" t="s">
        <v>215</v>
      </c>
      <c r="AX18" t="s">
        <v>215</v>
      </c>
    </row>
    <row r="19" spans="1:50" ht="21" customHeight="1">
      <c r="A19" t="s">
        <v>115</v>
      </c>
      <c r="B19">
        <v>2017</v>
      </c>
      <c r="I19" t="s">
        <v>217</v>
      </c>
      <c r="N19" t="s">
        <v>320</v>
      </c>
      <c r="AW19" t="s">
        <v>216</v>
      </c>
      <c r="AX19" t="s">
        <v>216</v>
      </c>
    </row>
    <row r="20" spans="1:50" ht="21" customHeight="1">
      <c r="A20" t="s">
        <v>116</v>
      </c>
      <c r="B20">
        <v>2018</v>
      </c>
      <c r="I20" t="s">
        <v>218</v>
      </c>
      <c r="N20" t="s">
        <v>319</v>
      </c>
      <c r="AW20" t="s">
        <v>217</v>
      </c>
      <c r="AX20" t="s">
        <v>217</v>
      </c>
    </row>
    <row r="21" spans="1:50" ht="21" customHeight="1">
      <c r="A21" t="s">
        <v>117</v>
      </c>
      <c r="B21">
        <v>2019</v>
      </c>
      <c r="I21" t="s">
        <v>219</v>
      </c>
      <c r="N21" t="s">
        <v>318</v>
      </c>
      <c r="AW21" t="s">
        <v>218</v>
      </c>
      <c r="AX21" t="s">
        <v>218</v>
      </c>
    </row>
    <row r="22" spans="1:50" ht="21" customHeight="1">
      <c r="A22" t="s">
        <v>118</v>
      </c>
      <c r="B22">
        <v>2020</v>
      </c>
      <c r="N22" t="s">
        <v>317</v>
      </c>
      <c r="AW22" t="s">
        <v>219</v>
      </c>
      <c r="AX22" t="s">
        <v>219</v>
      </c>
    </row>
    <row r="23" spans="1:50" ht="21" customHeight="1">
      <c r="A23" t="s">
        <v>119</v>
      </c>
      <c r="B23">
        <v>2021</v>
      </c>
      <c r="AW23" t="s">
        <v>558</v>
      </c>
      <c r="AX23" t="s">
        <v>558</v>
      </c>
    </row>
    <row r="24" spans="1:50" ht="21" customHeight="1">
      <c r="A24" t="s">
        <v>120</v>
      </c>
      <c r="B24">
        <v>2022</v>
      </c>
      <c r="AW24" t="s">
        <v>559</v>
      </c>
      <c r="AX24" t="s">
        <v>559</v>
      </c>
    </row>
    <row r="25" spans="1:50">
      <c r="A25" t="s">
        <v>121</v>
      </c>
      <c r="B25">
        <v>2023</v>
      </c>
      <c r="AW25" t="s">
        <v>560</v>
      </c>
      <c r="AX25" t="s">
        <v>560</v>
      </c>
    </row>
    <row r="26" spans="1:50">
      <c r="A26" t="s">
        <v>122</v>
      </c>
      <c r="B26">
        <v>2024</v>
      </c>
      <c r="AX26" t="s">
        <v>561</v>
      </c>
    </row>
    <row r="27" spans="1:50">
      <c r="A27" t="s">
        <v>123</v>
      </c>
      <c r="B27">
        <v>2025</v>
      </c>
      <c r="AX27" t="s">
        <v>562</v>
      </c>
    </row>
    <row r="28" spans="1:50">
      <c r="A28" t="s">
        <v>124</v>
      </c>
      <c r="H28" t="s">
        <v>408</v>
      </c>
      <c r="AX28" t="s">
        <v>563</v>
      </c>
    </row>
    <row r="29" spans="1:50">
      <c r="A29" t="s">
        <v>125</v>
      </c>
      <c r="D29" t="s">
        <v>409</v>
      </c>
      <c r="E29" t="str">
        <f>IF(periodStart = "","", periodStart)</f>
        <v>01.12.2022</v>
      </c>
      <c r="F29" t="str">
        <f>IF(periodEnd = "","", periodEnd)</f>
        <v>31.12.2023</v>
      </c>
      <c r="H29" t="s">
        <v>1337</v>
      </c>
      <c r="AX29" t="s">
        <v>564</v>
      </c>
    </row>
    <row r="30" spans="1:50">
      <c r="A30" t="s">
        <v>126</v>
      </c>
      <c r="AX30" t="s">
        <v>565</v>
      </c>
    </row>
    <row r="31" spans="1:50">
      <c r="A31" t="s">
        <v>127</v>
      </c>
      <c r="AX31" t="s">
        <v>566</v>
      </c>
    </row>
    <row r="32" spans="1:50">
      <c r="A32" t="s">
        <v>128</v>
      </c>
      <c r="D32" t="s">
        <v>410</v>
      </c>
      <c r="H32" t="s">
        <v>411</v>
      </c>
      <c r="O32" t="s">
        <v>641</v>
      </c>
      <c r="AX32" t="s">
        <v>567</v>
      </c>
    </row>
    <row r="33" spans="1:50">
      <c r="A33" t="s">
        <v>129</v>
      </c>
      <c r="O33" t="s">
        <v>642</v>
      </c>
      <c r="AX33" t="s">
        <v>568</v>
      </c>
    </row>
    <row r="34" spans="1:50">
      <c r="A34" t="s">
        <v>130</v>
      </c>
      <c r="O34" t="s">
        <v>643</v>
      </c>
      <c r="AX34" t="s">
        <v>569</v>
      </c>
    </row>
    <row r="35" spans="1:50">
      <c r="A35" t="s">
        <v>131</v>
      </c>
      <c r="O35" t="s">
        <v>644</v>
      </c>
      <c r="AX35" t="s">
        <v>570</v>
      </c>
    </row>
    <row r="36" spans="1:50">
      <c r="A36" t="s">
        <v>95</v>
      </c>
      <c r="O36" t="s">
        <v>645</v>
      </c>
      <c r="AX36" t="s">
        <v>571</v>
      </c>
    </row>
    <row r="37" spans="1:50">
      <c r="A37" t="s">
        <v>96</v>
      </c>
      <c r="O37" t="s">
        <v>646</v>
      </c>
      <c r="AX37" t="s">
        <v>572</v>
      </c>
    </row>
    <row r="38" spans="1:50">
      <c r="A38" t="s">
        <v>97</v>
      </c>
      <c r="O38" t="s">
        <v>647</v>
      </c>
      <c r="AX38" t="s">
        <v>573</v>
      </c>
    </row>
    <row r="39" spans="1:50">
      <c r="A39" t="s">
        <v>98</v>
      </c>
      <c r="O39" t="s">
        <v>648</v>
      </c>
      <c r="AX39" t="s">
        <v>521</v>
      </c>
    </row>
    <row r="40" spans="1:50">
      <c r="A40" t="s">
        <v>99</v>
      </c>
      <c r="O40" t="s">
        <v>649</v>
      </c>
      <c r="AX40" t="s">
        <v>522</v>
      </c>
    </row>
    <row r="41" spans="1:50">
      <c r="A41" t="s">
        <v>100</v>
      </c>
      <c r="O41" t="s">
        <v>650</v>
      </c>
      <c r="AX41" t="s">
        <v>523</v>
      </c>
    </row>
    <row r="42" spans="1:50">
      <c r="A42" t="s">
        <v>132</v>
      </c>
      <c r="AX42" t="s">
        <v>524</v>
      </c>
    </row>
    <row r="43" spans="1:50">
      <c r="A43" t="s">
        <v>133</v>
      </c>
      <c r="AX43" t="s">
        <v>525</v>
      </c>
    </row>
    <row r="44" spans="1:50">
      <c r="A44" t="s">
        <v>134</v>
      </c>
      <c r="AX44" t="s">
        <v>526</v>
      </c>
    </row>
    <row r="45" spans="1:50">
      <c r="A45" t="s">
        <v>135</v>
      </c>
      <c r="AX45" t="s">
        <v>527</v>
      </c>
    </row>
    <row r="46" spans="1:50">
      <c r="A46" t="s">
        <v>136</v>
      </c>
      <c r="AX46" t="s">
        <v>528</v>
      </c>
    </row>
    <row r="47" spans="1:50">
      <c r="A47" t="s">
        <v>157</v>
      </c>
      <c r="AX47" t="s">
        <v>529</v>
      </c>
    </row>
    <row r="48" spans="1:50">
      <c r="A48" t="s">
        <v>158</v>
      </c>
      <c r="AX48" t="s">
        <v>530</v>
      </c>
    </row>
    <row r="49" spans="1:50">
      <c r="A49" t="s">
        <v>159</v>
      </c>
      <c r="AX49" t="s">
        <v>531</v>
      </c>
    </row>
    <row r="50" spans="1:50">
      <c r="A50" t="s">
        <v>137</v>
      </c>
      <c r="AX50" t="s">
        <v>532</v>
      </c>
    </row>
    <row r="51" spans="1:50">
      <c r="A51" t="s">
        <v>138</v>
      </c>
      <c r="AX51" t="s">
        <v>533</v>
      </c>
    </row>
    <row r="52" spans="1:50">
      <c r="A52" t="s">
        <v>139</v>
      </c>
      <c r="AX52" t="s">
        <v>534</v>
      </c>
    </row>
    <row r="53" spans="1:50">
      <c r="A53" t="s">
        <v>140</v>
      </c>
      <c r="AX53" t="s">
        <v>535</v>
      </c>
    </row>
    <row r="54" spans="1:50">
      <c r="A54" t="s">
        <v>141</v>
      </c>
      <c r="AX54" t="s">
        <v>536</v>
      </c>
    </row>
    <row r="55" spans="1:50">
      <c r="A55" t="s">
        <v>142</v>
      </c>
      <c r="AX55" t="s">
        <v>537</v>
      </c>
    </row>
    <row r="56" spans="1:50">
      <c r="A56" t="s">
        <v>143</v>
      </c>
      <c r="AX56" t="s">
        <v>538</v>
      </c>
    </row>
    <row r="57" spans="1:50">
      <c r="A57" t="s">
        <v>388</v>
      </c>
      <c r="AX57" t="s">
        <v>539</v>
      </c>
    </row>
    <row r="58" spans="1:50">
      <c r="A58" t="s">
        <v>144</v>
      </c>
      <c r="AX58" t="s">
        <v>540</v>
      </c>
    </row>
    <row r="59" spans="1:50">
      <c r="A59" t="s">
        <v>145</v>
      </c>
      <c r="AX59" t="s">
        <v>541</v>
      </c>
    </row>
    <row r="60" spans="1:50">
      <c r="A60" t="s">
        <v>146</v>
      </c>
      <c r="AX60" t="s">
        <v>542</v>
      </c>
    </row>
    <row r="61" spans="1:50">
      <c r="A61" t="s">
        <v>147</v>
      </c>
      <c r="AX61" t="s">
        <v>543</v>
      </c>
    </row>
    <row r="62" spans="1:50">
      <c r="A62" t="s">
        <v>90</v>
      </c>
    </row>
    <row r="63" spans="1:50">
      <c r="A63" t="s">
        <v>148</v>
      </c>
    </row>
    <row r="64" spans="1:50">
      <c r="A64" t="s">
        <v>149</v>
      </c>
    </row>
    <row r="65" spans="1:1">
      <c r="A65" t="s">
        <v>150</v>
      </c>
    </row>
    <row r="66" spans="1:1">
      <c r="A66" t="s">
        <v>151</v>
      </c>
    </row>
    <row r="67" spans="1:1">
      <c r="A67" t="s">
        <v>152</v>
      </c>
    </row>
    <row r="68" spans="1:1">
      <c r="A68" t="s">
        <v>153</v>
      </c>
    </row>
    <row r="69" spans="1:1">
      <c r="A69" t="s">
        <v>154</v>
      </c>
    </row>
    <row r="70" spans="1:1">
      <c r="A70" t="s">
        <v>155</v>
      </c>
    </row>
    <row r="71" spans="1:1">
      <c r="A71" t="s">
        <v>156</v>
      </c>
    </row>
    <row r="72" spans="1:1">
      <c r="A72" t="s">
        <v>160</v>
      </c>
    </row>
    <row r="73" spans="1:1">
      <c r="A73" t="s">
        <v>161</v>
      </c>
    </row>
    <row r="74" spans="1:1">
      <c r="A74" t="s">
        <v>162</v>
      </c>
    </row>
    <row r="75" spans="1:1">
      <c r="A75" t="s">
        <v>163</v>
      </c>
    </row>
    <row r="76" spans="1:1">
      <c r="A76" t="s">
        <v>164</v>
      </c>
    </row>
    <row r="77" spans="1:1">
      <c r="A77" t="s">
        <v>165</v>
      </c>
    </row>
    <row r="78" spans="1:1">
      <c r="A78" t="s">
        <v>166</v>
      </c>
    </row>
    <row r="79" spans="1:1">
      <c r="A79" t="s">
        <v>94</v>
      </c>
    </row>
    <row r="80" spans="1:1">
      <c r="A80" t="s">
        <v>167</v>
      </c>
    </row>
    <row r="81" spans="1:1">
      <c r="A81" t="s">
        <v>168</v>
      </c>
    </row>
    <row r="82" spans="1:1">
      <c r="A82" t="s">
        <v>169</v>
      </c>
    </row>
    <row r="83" spans="1:1">
      <c r="A83" t="s">
        <v>44</v>
      </c>
    </row>
    <row r="84" spans="1:1">
      <c r="A84" t="s">
        <v>45</v>
      </c>
    </row>
    <row r="85" spans="1:1">
      <c r="A85" t="s">
        <v>46</v>
      </c>
    </row>
    <row r="86" spans="1:1">
      <c r="A86" t="s">
        <v>47</v>
      </c>
    </row>
    <row r="87" spans="1:1">
      <c r="A87" t="s">
        <v>48</v>
      </c>
    </row>
  </sheetData>
  <sheetProtection formatColumns="0" formatRows="0"/>
  <mergeCells count="1">
    <mergeCell ref="AZ1:BA1"/>
  </mergeCells>
  <phoneticPr fontId="0"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5"/>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CheckCyan">
    <tabColor indexed="47"/>
  </sheetPr>
  <dimension ref="A1:A219"/>
  <sheetViews>
    <sheetView showGridLines="0" workbookViewId="0"/>
  </sheetViews>
  <sheetFormatPr defaultRowHeight="15"/>
  <sheetData>
    <row r="1" spans="1:1">
      <c r="A1">
        <f>IF('Форма 4.2.1 | Т-ТЭ | &gt;=25МВт'!$O$22="",1,0)</f>
        <v>1</v>
      </c>
    </row>
    <row r="2" spans="1:1">
      <c r="A2">
        <f>IF('Форма 4.2.1 | Т-ТЭ | &gt;=25МВт'!$O$23="",1,0)</f>
        <v>1</v>
      </c>
    </row>
    <row r="3" spans="1:1">
      <c r="A3">
        <f>IF('Форма 4.2.1 | Т-ТЭ | &gt;=25МВт'!$M$24="",1,0)</f>
        <v>1</v>
      </c>
    </row>
    <row r="4" spans="1:1">
      <c r="A4">
        <f>IF('Форма 4.2.1 | Т-ТЭ | &gt;=25МВт'!$R$24="",1,0)</f>
        <v>1</v>
      </c>
    </row>
    <row r="5" spans="1:1">
      <c r="A5">
        <f>IF('Форма 4.2.1 | Т-ТЭ | &gt;=25МВт'!$T$24="",1,0)</f>
        <v>1</v>
      </c>
    </row>
    <row r="6" spans="1:1">
      <c r="A6">
        <f>IF('Форма 4.2.1 | Т-ТЭ | &gt;=25МВт'!$S$24="",1,0)</f>
        <v>0</v>
      </c>
    </row>
    <row r="7" spans="1:1">
      <c r="A7">
        <f>IF('Форма 4.2.1 | Т-ТЭ | &gt;=25МВт'!$U$24="",1,0)</f>
        <v>0</v>
      </c>
    </row>
    <row r="8" spans="1:1">
      <c r="A8">
        <f>IF('Форма 4.2.1 | Т-ТЭ | ТСО'!$O$22="",1,0)</f>
        <v>1</v>
      </c>
    </row>
    <row r="9" spans="1:1">
      <c r="A9">
        <f>IF('Форма 4.2.1 | Т-ТЭ | ТСО'!$O$23="",1,0)</f>
        <v>1</v>
      </c>
    </row>
    <row r="10" spans="1:1">
      <c r="A10">
        <f>IF('Форма 4.2.1 | Т-ТЭ | ТСО'!$M$24="",1,0)</f>
        <v>1</v>
      </c>
    </row>
    <row r="11" spans="1:1">
      <c r="A11">
        <f>IF('Форма 4.2.1 | Т-ТЭ | ТСО'!$R$24="",1,0)</f>
        <v>1</v>
      </c>
    </row>
    <row r="12" spans="1:1">
      <c r="A12">
        <f>IF('Форма 4.2.1 | Т-ТЭ | ТСО'!$T$24="",1,0)</f>
        <v>1</v>
      </c>
    </row>
    <row r="13" spans="1:1">
      <c r="A13">
        <f>IF('Форма 4.2.1 | Т-ТЭ | ТСО'!$S$24="",1,0)</f>
        <v>0</v>
      </c>
    </row>
    <row r="14" spans="1:1">
      <c r="A14">
        <f>IF('Форма 4.2.1 | Т-ТЭ | ТСО'!$U$24="",1,0)</f>
        <v>0</v>
      </c>
    </row>
    <row r="15" spans="1:1">
      <c r="A15">
        <f>IF('Форма 4.2.1 | Т-ТЭ | потр'!$O$22="",1,0)</f>
        <v>0</v>
      </c>
    </row>
    <row r="16" spans="1:1">
      <c r="A16">
        <f>IF('Форма 4.2.1 | Т-ТЭ | потр'!$O$23="",1,0)</f>
        <v>0</v>
      </c>
    </row>
    <row r="17" spans="1:1">
      <c r="A17">
        <f>IF('Форма 4.2.1 | Т-ТЭ | потр'!$M$24="",1,0)</f>
        <v>0</v>
      </c>
    </row>
    <row r="18" spans="1:1">
      <c r="A18">
        <f>IF('Форма 4.2.1 | Т-ТЭ | потр'!$R$24="",1,0)</f>
        <v>0</v>
      </c>
    </row>
    <row r="19" spans="1:1">
      <c r="A19">
        <f>IF('Форма 4.2.1 | Т-ТЭ | потр'!$T$24="",1,0)</f>
        <v>0</v>
      </c>
    </row>
    <row r="20" spans="1:1">
      <c r="A20">
        <f>IF('Форма 4.2.1 | Т-ТЭ | потр'!$S$24="",1,0)</f>
        <v>0</v>
      </c>
    </row>
    <row r="21" spans="1:1">
      <c r="A21">
        <f>IF('Форма 4.2.1 | Т-ТЭ | потр'!$U$24="",1,0)</f>
        <v>0</v>
      </c>
    </row>
    <row r="22" spans="1:1">
      <c r="A22">
        <f>IF('Форма 4.2.1 | Т-ТЭ | предел'!$O$24="",1,0)</f>
        <v>1</v>
      </c>
    </row>
    <row r="23" spans="1:1">
      <c r="A23">
        <f>IF('Форма 4.2.1 | Т-ТЭ | предел'!$O$25="",1,0)</f>
        <v>1</v>
      </c>
    </row>
    <row r="24" spans="1:1">
      <c r="A24">
        <f>IF('Форма 4.2.1 | Т-ТЭ | предел'!$M$26="",1,0)</f>
        <v>1</v>
      </c>
    </row>
    <row r="25" spans="1:1">
      <c r="A25">
        <f>IF('Форма 4.2.1 | Т-ТЭ | предел'!$R$26="",1,0)</f>
        <v>1</v>
      </c>
    </row>
    <row r="26" spans="1:1">
      <c r="A26">
        <f>IF('Форма 4.2.1 | Т-ТЭ | предел'!$T$26="",1,0)</f>
        <v>1</v>
      </c>
    </row>
    <row r="27" spans="1:1">
      <c r="A27">
        <f>IF('Форма 4.2.1 | Т-ТЭ | предел'!$O$7="",1,0)</f>
        <v>0</v>
      </c>
    </row>
    <row r="28" spans="1:1">
      <c r="A28">
        <f>IF('Форма 4.2.1 | Т-ТЭ | предел'!$S$26="",1,0)</f>
        <v>0</v>
      </c>
    </row>
    <row r="29" spans="1:1">
      <c r="A29">
        <f>IF('Форма 4.2.1 | Т-ТЭ | предел'!$U$26="",1,0)</f>
        <v>0</v>
      </c>
    </row>
    <row r="30" spans="1:1">
      <c r="A30">
        <f>IF('Форма 4.2.1 | Т-ТЭ | индикат'!$O$7="",1,0)</f>
        <v>1</v>
      </c>
    </row>
    <row r="31" spans="1:1">
      <c r="A31">
        <f>IF('Форма 4.2.1 | Т-ТЭ | индикат'!$O$24="",1,0)</f>
        <v>1</v>
      </c>
    </row>
    <row r="32" spans="1:1">
      <c r="A32">
        <f>IF('Форма 4.2.1 | Т-ТЭ | индикат'!$O$25="",1,0)</f>
        <v>1</v>
      </c>
    </row>
    <row r="33" spans="1:1">
      <c r="A33">
        <f>IF('Форма 4.2.1 | Т-ТЭ | индикат'!$M$26="",1,0)</f>
        <v>1</v>
      </c>
    </row>
    <row r="34" spans="1:1">
      <c r="A34">
        <f>IF('Форма 4.2.1 | Т-ТЭ | индикат'!$R$26="",1,0)</f>
        <v>1</v>
      </c>
    </row>
    <row r="35" spans="1:1">
      <c r="A35">
        <f>IF('Форма 4.2.1 | Т-ТЭ | индикат'!$T$26="",1,0)</f>
        <v>1</v>
      </c>
    </row>
    <row r="36" spans="1:1">
      <c r="A36">
        <f>IF('Форма 4.2.1 | Т-ТЭ | индикат'!$S$26="",1,0)</f>
        <v>0</v>
      </c>
    </row>
    <row r="37" spans="1:1">
      <c r="A37">
        <f>IF('Форма 4.2.1 | Т-ТЭ | индикат'!$U$26="",1,0)</f>
        <v>0</v>
      </c>
    </row>
    <row r="38" spans="1:1">
      <c r="A38">
        <f>IF('Форма 4.2.1 | Резерв мощности'!$O$22="",1,0)</f>
        <v>1</v>
      </c>
    </row>
    <row r="39" spans="1:1">
      <c r="A39">
        <f>IF('Форма 4.2.1 | Резерв мощности'!$O$23="",1,0)</f>
        <v>1</v>
      </c>
    </row>
    <row r="40" spans="1:1">
      <c r="A40">
        <f>IF('Форма 4.2.1 | Резерв мощности'!$M$24="",1,0)</f>
        <v>1</v>
      </c>
    </row>
    <row r="41" spans="1:1">
      <c r="A41">
        <f>IF('Форма 4.2.1 | Резерв мощности'!$O$24="",1,0)</f>
        <v>1</v>
      </c>
    </row>
    <row r="42" spans="1:1">
      <c r="A42">
        <f>IF('Форма 4.2.1 | Резерв мощности'!$R$24="",1,0)</f>
        <v>1</v>
      </c>
    </row>
    <row r="43" spans="1:1">
      <c r="A43">
        <f>IF('Форма 4.2.1 | Резерв мощности'!$T$24="",1,0)</f>
        <v>1</v>
      </c>
    </row>
    <row r="44" spans="1:1">
      <c r="A44">
        <f>IF('Форма 4.2.1 | Резерв мощности'!$S$24="",1,0)</f>
        <v>0</v>
      </c>
    </row>
    <row r="45" spans="1:1">
      <c r="A45">
        <f>IF('Форма 4.2.1 | Резерв мощности'!$U$24="",1,0)</f>
        <v>0</v>
      </c>
    </row>
    <row r="46" spans="1:1">
      <c r="A46">
        <f>IF('Форма 4.2.2 | Т-ТН'!$O$23="",1,0)</f>
        <v>1</v>
      </c>
    </row>
    <row r="47" spans="1:1">
      <c r="A47">
        <f>IF('Форма 4.2.2 | Т-ТН'!$M$24="",1,0)</f>
        <v>1</v>
      </c>
    </row>
    <row r="48" spans="1:1">
      <c r="A48">
        <f>IF('Форма 4.2.2 | Т-ТН'!$R$24="",1,0)</f>
        <v>1</v>
      </c>
    </row>
    <row r="49" spans="1:1">
      <c r="A49">
        <f>IF('Форма 4.2.2 | Т-ТН'!$T$24="",1,0)</f>
        <v>1</v>
      </c>
    </row>
    <row r="50" spans="1:1">
      <c r="A50">
        <f>IF('Форма 4.2.2 | Т-ТН'!$S$24="",1,0)</f>
        <v>0</v>
      </c>
    </row>
    <row r="51" spans="1:1">
      <c r="A51">
        <f>IF('Форма 4.2.2 | Т-ТН'!$U$24="",1,0)</f>
        <v>0</v>
      </c>
    </row>
    <row r="52" spans="1:1">
      <c r="A52">
        <f>IF('Форма 4.2.2 | Т-передача ТЭ'!$O$23="",1,0)</f>
        <v>1</v>
      </c>
    </row>
    <row r="53" spans="1:1">
      <c r="A53">
        <f>IF('Форма 4.2.2 | Т-передача ТЭ'!$M$24="",1,0)</f>
        <v>1</v>
      </c>
    </row>
    <row r="54" spans="1:1">
      <c r="A54">
        <f>IF('Форма 4.2.2 | Т-передача ТЭ'!$R$24="",1,0)</f>
        <v>1</v>
      </c>
    </row>
    <row r="55" spans="1:1">
      <c r="A55">
        <f>IF('Форма 4.2.2 | Т-передача ТЭ'!$T$24="",1,0)</f>
        <v>1</v>
      </c>
    </row>
    <row r="56" spans="1:1">
      <c r="A56">
        <f>IF('Форма 4.2.2 | Т-передача ТЭ'!$S$24="",1,0)</f>
        <v>0</v>
      </c>
    </row>
    <row r="57" spans="1:1">
      <c r="A57">
        <f>IF('Форма 4.2.2 | Т-передача ТЭ'!$U$24="",1,0)</f>
        <v>0</v>
      </c>
    </row>
    <row r="58" spans="1:1">
      <c r="A58">
        <f>IF('Форма 4.2.2 | Т-передача ТН'!$O$23="",1,0)</f>
        <v>1</v>
      </c>
    </row>
    <row r="59" spans="1:1">
      <c r="A59">
        <f>IF('Форма 4.2.2 | Т-передача ТН'!$M$24="",1,0)</f>
        <v>1</v>
      </c>
    </row>
    <row r="60" spans="1:1">
      <c r="A60">
        <f>IF('Форма 4.2.2 | Т-передача ТН'!$R$24="",1,0)</f>
        <v>1</v>
      </c>
    </row>
    <row r="61" spans="1:1">
      <c r="A61">
        <f>IF('Форма 4.2.2 | Т-передача ТН'!$T$24="",1,0)</f>
        <v>1</v>
      </c>
    </row>
    <row r="62" spans="1:1">
      <c r="A62">
        <f>IF('Форма 4.2.2 | Т-передача ТН'!$S$24="",1,0)</f>
        <v>0</v>
      </c>
    </row>
    <row r="63" spans="1:1">
      <c r="A63">
        <f>IF('Форма 4.2.2 | Т-передача ТН'!$U$24="",1,0)</f>
        <v>0</v>
      </c>
    </row>
    <row r="64" spans="1:1">
      <c r="A64">
        <f>IF('Форма 4.2.3 | Т-гор.вода'!$O$23="",1,0)</f>
        <v>1</v>
      </c>
    </row>
    <row r="65" spans="1:1">
      <c r="A65">
        <f>IF('Форма 4.2.3 | Т-гор.вода'!$M$24="",1,0)</f>
        <v>0</v>
      </c>
    </row>
    <row r="66" spans="1:1">
      <c r="A66">
        <f>IF('Форма 4.2.3 | Т-гор.вода'!$W$24="",1,0)</f>
        <v>1</v>
      </c>
    </row>
    <row r="67" spans="1:1">
      <c r="A67">
        <f>IF('Форма 4.2.3 | Т-гор.вода'!$Y$24="",1,0)</f>
        <v>1</v>
      </c>
    </row>
    <row r="68" spans="1:1">
      <c r="A68">
        <f>IF('Форма 4.2.3 | Т-гор.вода'!$M$25="",1,0)</f>
        <v>1</v>
      </c>
    </row>
    <row r="69" spans="1:1">
      <c r="A69">
        <f>IF('Форма 4.2.3 | Т-гор.вода'!$X$24="",1,0)</f>
        <v>0</v>
      </c>
    </row>
    <row r="70" spans="1:1">
      <c r="A70">
        <f>IF('Форма 4.2.3 | Т-гор.вода'!$Z$24="",1,0)</f>
        <v>0</v>
      </c>
    </row>
    <row r="71" spans="1:1">
      <c r="A71">
        <f>IF('Форма 4.2.4 | Т-подкл'!$AB$23="",1,0)</f>
        <v>1</v>
      </c>
    </row>
    <row r="72" spans="1:1">
      <c r="A72">
        <f>IF('Форма 4.2.4 | Т-подкл'!$AD$23="",1,0)</f>
        <v>1</v>
      </c>
    </row>
    <row r="73" spans="1:1">
      <c r="A73">
        <f>IF('Форма 4.2.4 | Т-подкл'!$N$23="",1,0)</f>
        <v>0</v>
      </c>
    </row>
    <row r="74" spans="1:1">
      <c r="A74">
        <f>IF('Форма 4.2.4 | Т-подкл'!$R$23="",1,0)</f>
        <v>0</v>
      </c>
    </row>
    <row r="75" spans="1:1">
      <c r="A75">
        <f>IF('Форма 4.2.4 | Т-подкл'!$V$23="",1,0)</f>
        <v>0</v>
      </c>
    </row>
    <row r="76" spans="1:1">
      <c r="A76">
        <f>IF('Форма 4.2.4 | Т-подкл'!$AC$23="",1,0)</f>
        <v>0</v>
      </c>
    </row>
    <row r="77" spans="1:1">
      <c r="A77">
        <f>IF('Форма 4.2.4 | Т-подкл'!$AE$23="",1,0)</f>
        <v>0</v>
      </c>
    </row>
    <row r="78" spans="1:1">
      <c r="A78">
        <f>IF('Форма 4.2.5 | Т-подкл(инд)'!$M$23="",1,0)</f>
        <v>1</v>
      </c>
    </row>
    <row r="79" spans="1:1">
      <c r="A79">
        <f>IF('Форма 4.2.5 | Т-подкл(инд)'!$P$23="",1,0)</f>
        <v>1</v>
      </c>
    </row>
    <row r="80" spans="1:1">
      <c r="A80">
        <f>IF('Форма 4.2.5 | Т-подкл(инд)'!$Q$23="",1,0)</f>
        <v>1</v>
      </c>
    </row>
    <row r="81" spans="1:1">
      <c r="A81">
        <f>IF('Форма 4.2.5 | Т-подкл(инд)'!$R$23="",1,0)</f>
        <v>1</v>
      </c>
    </row>
    <row r="82" spans="1:1">
      <c r="A82">
        <f>IF('Форма 4.2.5 | Т-подкл(инд)'!$S$23="",1,0)</f>
        <v>1</v>
      </c>
    </row>
    <row r="83" spans="1:1">
      <c r="A83">
        <f>IF('Форма 4.2.5 | Т-подкл(инд)'!$T$23="",1,0)</f>
        <v>0</v>
      </c>
    </row>
    <row r="84" spans="1:1">
      <c r="A84">
        <f>IF('Форма 4.2.5 | Т-подкл(инд)'!$V$23="",1,0)</f>
        <v>0</v>
      </c>
    </row>
    <row r="85" spans="1:1">
      <c r="A85">
        <f>IF('Форма 4.7'!$E$12="",1,0)</f>
        <v>0</v>
      </c>
    </row>
    <row r="86" spans="1:1">
      <c r="A86">
        <f>IF('Форма 4.7'!$F$12="",1,0)</f>
        <v>0</v>
      </c>
    </row>
    <row r="87" spans="1:1">
      <c r="A87">
        <f>IF('Форма 4.8'!$G$11="",1,0)</f>
        <v>1</v>
      </c>
    </row>
    <row r="88" spans="1:1">
      <c r="A88">
        <f>IF('Форма 4.8'!$G$12="",1,0)</f>
        <v>1</v>
      </c>
    </row>
    <row r="89" spans="1:1">
      <c r="A89">
        <f>IF('Форма 4.8'!$H$12="",1,0)</f>
        <v>1</v>
      </c>
    </row>
    <row r="90" spans="1:1">
      <c r="A90">
        <f>IF('Форма 4.8'!$H$13="",1,0)</f>
        <v>1</v>
      </c>
    </row>
    <row r="91" spans="1:1">
      <c r="A91">
        <f>IF('Форма 4.8'!$E$15="",1,0)</f>
        <v>1</v>
      </c>
    </row>
    <row r="92" spans="1:1">
      <c r="A92">
        <f>IF('Форма 4.8'!$H$15="",1,0)</f>
        <v>1</v>
      </c>
    </row>
    <row r="93" spans="1:1">
      <c r="A93">
        <f>IF('Форма 4.8'!$G$18="",1,0)</f>
        <v>1</v>
      </c>
    </row>
    <row r="94" spans="1:1">
      <c r="A94">
        <f>IF('Форма 4.8'!$G$22="",1,0)</f>
        <v>1</v>
      </c>
    </row>
    <row r="95" spans="1:1">
      <c r="A95">
        <f>IF('Форма 4.8'!$G$25="",1,0)</f>
        <v>1</v>
      </c>
    </row>
    <row r="96" spans="1:1">
      <c r="A96">
        <f>IF('Форма 4.8'!$E$31="",1,0)</f>
        <v>1</v>
      </c>
    </row>
    <row r="97" spans="1:1">
      <c r="A97">
        <f>IF('Форма 4.8'!$H$31="",1,0)</f>
        <v>1</v>
      </c>
    </row>
    <row r="98" spans="1:1">
      <c r="A98">
        <f>IF('Форма 4.8'!$G$28="",1,0)</f>
        <v>1</v>
      </c>
    </row>
    <row r="99" spans="1:1">
      <c r="A99">
        <f>IF('Форма 1.0.2'!$E$12="",1,0)</f>
        <v>1</v>
      </c>
    </row>
    <row r="100" spans="1:1">
      <c r="A100">
        <f>IF('Форма 1.0.2'!$F$12="",1,0)</f>
        <v>1</v>
      </c>
    </row>
    <row r="101" spans="1:1">
      <c r="A101">
        <f>IF('Форма 1.0.2'!$G$12="",1,0)</f>
        <v>1</v>
      </c>
    </row>
    <row r="102" spans="1:1">
      <c r="A102">
        <f>IF('Форма 1.0.2'!$H$12="",1,0)</f>
        <v>1</v>
      </c>
    </row>
    <row r="103" spans="1:1">
      <c r="A103">
        <f>IF('Форма 1.0.2'!$I$12="",1,0)</f>
        <v>1</v>
      </c>
    </row>
    <row r="104" spans="1:1">
      <c r="A104">
        <f>IF('Форма 1.0.2'!$J$12="",1,0)</f>
        <v>1</v>
      </c>
    </row>
    <row r="105" spans="1:1">
      <c r="A105">
        <f>IF('Сведения об изменении'!$E$12="",1,0)</f>
        <v>1</v>
      </c>
    </row>
    <row r="106" spans="1:1">
      <c r="A106">
        <f>IF('Форма 4.2.4 | Т-подкл'!$AA$23="",1,0)</f>
        <v>1</v>
      </c>
    </row>
    <row r="107" spans="1:1">
      <c r="A107">
        <f>IF('Форма 4.2.4 | Т-подкл'!$Z$23="",1,0)</f>
        <v>1</v>
      </c>
    </row>
    <row r="108" spans="1:1">
      <c r="A108">
        <f>IF(Территории!$E$12="",1,0)</f>
        <v>0</v>
      </c>
    </row>
    <row r="109" spans="1:1">
      <c r="A109">
        <f>IF(Территории!$E$15="",1,0)</f>
        <v>0</v>
      </c>
    </row>
    <row r="110" spans="1:1">
      <c r="A110">
        <f>IF(Территории!$E$18="",1,0)</f>
        <v>0</v>
      </c>
    </row>
    <row r="111" spans="1:1">
      <c r="A111">
        <f>IF('Перечень тарифов'!$E$21="",1,0)</f>
        <v>0</v>
      </c>
    </row>
    <row r="112" spans="1:1">
      <c r="A112">
        <f>IF('Перечень тарифов'!$F$21="",1,0)</f>
        <v>0</v>
      </c>
    </row>
    <row r="113" spans="1:1">
      <c r="A113">
        <f>IF('Перечень тарифов'!$G$21="",1,0)</f>
        <v>0</v>
      </c>
    </row>
    <row r="114" spans="1:1">
      <c r="A114">
        <f>IF('Перечень тарифов'!$K$21="",1,0)</f>
        <v>0</v>
      </c>
    </row>
    <row r="115" spans="1:1">
      <c r="A115">
        <f>IF('Перечень тарифов'!$O$21="",1,0)</f>
        <v>0</v>
      </c>
    </row>
    <row r="116" spans="1:1">
      <c r="A116">
        <f>IF('Перечень тарифов'!$S$21="",1,0)</f>
        <v>0</v>
      </c>
    </row>
    <row r="117" spans="1:1">
      <c r="A117">
        <f>IF('Перечень тарифов'!$N$21="",1,0)</f>
        <v>0</v>
      </c>
    </row>
    <row r="118" spans="1:1">
      <c r="A118">
        <f>IF('Перечень тарифов'!$N$24="",1,0)</f>
        <v>0</v>
      </c>
    </row>
    <row r="119" spans="1:1">
      <c r="A119">
        <f>IF('Перечень тарифов'!$O$24="",1,0)</f>
        <v>0</v>
      </c>
    </row>
    <row r="120" spans="1:1">
      <c r="A120">
        <f>IF('Перечень тарифов'!$S$24="",1,0)</f>
        <v>0</v>
      </c>
    </row>
    <row r="121" spans="1:1">
      <c r="A121">
        <f>IF('Перечень тарифов'!$N$27="",1,0)</f>
        <v>0</v>
      </c>
    </row>
    <row r="122" spans="1:1">
      <c r="A122">
        <f>IF('Перечень тарифов'!$O$27="",1,0)</f>
        <v>0</v>
      </c>
    </row>
    <row r="123" spans="1:1">
      <c r="A123">
        <f>IF('Перечень тарифов'!$S$27="",1,0)</f>
        <v>0</v>
      </c>
    </row>
    <row r="124" spans="1:1">
      <c r="A124">
        <f>IF('Форма 4.2.1 | Т-ТЭ | потр'!$O$24="",1,0)</f>
        <v>0</v>
      </c>
    </row>
    <row r="125" spans="1:1">
      <c r="A125">
        <f>IF('Форма 4.2.1 | Т-ТЭ | потр'!$O$52="",1,0)</f>
        <v>0</v>
      </c>
    </row>
    <row r="126" spans="1:1">
      <c r="A126">
        <f>IF('Форма 4.2.1 | Т-ТЭ | потр'!$O$53="",1,0)</f>
        <v>0</v>
      </c>
    </row>
    <row r="127" spans="1:1">
      <c r="A127">
        <f>IF('Форма 4.2.1 | Т-ТЭ | потр'!$M$54="",1,0)</f>
        <v>0</v>
      </c>
    </row>
    <row r="128" spans="1:1">
      <c r="A128">
        <f>IF('Форма 4.2.1 | Т-ТЭ | потр'!$O$54="",1,0)</f>
        <v>0</v>
      </c>
    </row>
    <row r="129" spans="1:1">
      <c r="A129">
        <f>IF('Форма 4.2.1 | Т-ТЭ | потр'!$R$54="",1,0)</f>
        <v>0</v>
      </c>
    </row>
    <row r="130" spans="1:1">
      <c r="A130">
        <f>IF('Форма 4.2.1 | Т-ТЭ | потр'!$T$54="",1,0)</f>
        <v>0</v>
      </c>
    </row>
    <row r="131" spans="1:1">
      <c r="A131">
        <f>IF('Форма 4.2.1 | Т-ТЭ | потр'!$S$54="",1,0)</f>
        <v>0</v>
      </c>
    </row>
    <row r="132" spans="1:1">
      <c r="A132">
        <f>IF('Форма 4.2.1 | Т-ТЭ | потр'!$U$54="",1,0)</f>
        <v>0</v>
      </c>
    </row>
    <row r="133" spans="1:1">
      <c r="A133">
        <f>IF('Форма 4.2.1 | Т-ТЭ | потр'!$O$74="",1,0)</f>
        <v>0</v>
      </c>
    </row>
    <row r="134" spans="1:1">
      <c r="A134">
        <f>IF('Форма 4.2.1 | Т-ТЭ | потр'!$O$75="",1,0)</f>
        <v>0</v>
      </c>
    </row>
    <row r="135" spans="1:1">
      <c r="A135">
        <f>IF('Форма 4.2.1 | Т-ТЭ | потр'!$M$76="",1,0)</f>
        <v>0</v>
      </c>
    </row>
    <row r="136" spans="1:1">
      <c r="A136">
        <f>IF('Форма 4.2.1 | Т-ТЭ | потр'!$O$76="",1,0)</f>
        <v>0</v>
      </c>
    </row>
    <row r="137" spans="1:1">
      <c r="A137">
        <f>IF('Форма 4.2.1 | Т-ТЭ | потр'!$R$76="",1,0)</f>
        <v>0</v>
      </c>
    </row>
    <row r="138" spans="1:1">
      <c r="A138">
        <f>IF('Форма 4.2.1 | Т-ТЭ | потр'!$T$76="",1,0)</f>
        <v>0</v>
      </c>
    </row>
    <row r="139" spans="1:1">
      <c r="A139">
        <f>IF('Форма 4.2.1 | Т-ТЭ | потр'!$S$76="",1,0)</f>
        <v>0</v>
      </c>
    </row>
    <row r="140" spans="1:1">
      <c r="A140">
        <f>IF('Форма 4.2.1 | Т-ТЭ | потр'!$U$76="",1,0)</f>
        <v>0</v>
      </c>
    </row>
    <row r="141" spans="1:1">
      <c r="A141">
        <f>IF('Форма 4.2.1 | Т-ТЭ | потр'!$O$27="",1,0)</f>
        <v>0</v>
      </c>
    </row>
    <row r="142" spans="1:1">
      <c r="A142">
        <f>IF('Форма 4.2.1 | Т-ТЭ | потр'!$M$28="",1,0)</f>
        <v>0</v>
      </c>
    </row>
    <row r="143" spans="1:1">
      <c r="A143">
        <f>IF('Форма 4.2.1 | Т-ТЭ | потр'!$O$28="",1,0)</f>
        <v>0</v>
      </c>
    </row>
    <row r="144" spans="1:1">
      <c r="A144">
        <f>IF('Форма 4.2.1 | Т-ТЭ | потр'!$R$28="",1,0)</f>
        <v>0</v>
      </c>
    </row>
    <row r="145" spans="1:1">
      <c r="A145">
        <f>IF('Форма 4.2.1 | Т-ТЭ | потр'!$T$28="",1,0)</f>
        <v>0</v>
      </c>
    </row>
    <row r="146" spans="1:1">
      <c r="A146">
        <f>IF('Форма 4.2.1 | Т-ТЭ | потр'!$S$28="",1,0)</f>
        <v>0</v>
      </c>
    </row>
    <row r="147" spans="1:1">
      <c r="A147">
        <f>IF('Форма 4.2.1 | Т-ТЭ | потр'!$U$28="",1,0)</f>
        <v>0</v>
      </c>
    </row>
    <row r="148" spans="1:1">
      <c r="A148">
        <f>IF('Форма 4.2.1 | Т-ТЭ | потр'!$O$57="",1,0)</f>
        <v>0</v>
      </c>
    </row>
    <row r="149" spans="1:1">
      <c r="A149">
        <f>IF('Форма 4.2.1 | Т-ТЭ | потр'!$M$58="",1,0)</f>
        <v>0</v>
      </c>
    </row>
    <row r="150" spans="1:1">
      <c r="A150">
        <f>IF('Форма 4.2.1 | Т-ТЭ | потр'!$O$58="",1,0)</f>
        <v>0</v>
      </c>
    </row>
    <row r="151" spans="1:1">
      <c r="A151">
        <f>IF('Форма 4.2.1 | Т-ТЭ | потр'!$R$58="",1,0)</f>
        <v>0</v>
      </c>
    </row>
    <row r="152" spans="1:1">
      <c r="A152">
        <f>IF('Форма 4.2.1 | Т-ТЭ | потр'!$T$58="",1,0)</f>
        <v>0</v>
      </c>
    </row>
    <row r="153" spans="1:1">
      <c r="A153">
        <f>IF('Форма 4.2.1 | Т-ТЭ | потр'!$S$58="",1,0)</f>
        <v>0</v>
      </c>
    </row>
    <row r="154" spans="1:1">
      <c r="A154">
        <f>IF('Форма 4.2.1 | Т-ТЭ | потр'!$U$58="",1,0)</f>
        <v>0</v>
      </c>
    </row>
    <row r="155" spans="1:1">
      <c r="A155">
        <f>IF('Форма 4.2.1 | Т-ТЭ | потр'!$O$61="",1,0)</f>
        <v>0</v>
      </c>
    </row>
    <row r="156" spans="1:1">
      <c r="A156">
        <f>IF('Форма 4.2.1 | Т-ТЭ | потр'!$M$62="",1,0)</f>
        <v>0</v>
      </c>
    </row>
    <row r="157" spans="1:1">
      <c r="A157">
        <f>IF('Форма 4.2.1 | Т-ТЭ | потр'!$O$62="",1,0)</f>
        <v>0</v>
      </c>
    </row>
    <row r="158" spans="1:1">
      <c r="A158">
        <f>IF('Форма 4.2.1 | Т-ТЭ | потр'!$R$62="",1,0)</f>
        <v>0</v>
      </c>
    </row>
    <row r="159" spans="1:1">
      <c r="A159">
        <f>IF('Форма 4.2.1 | Т-ТЭ | потр'!$T$62="",1,0)</f>
        <v>0</v>
      </c>
    </row>
    <row r="160" spans="1:1">
      <c r="A160">
        <f>IF('Форма 4.2.1 | Т-ТЭ | потр'!$S$62="",1,0)</f>
        <v>0</v>
      </c>
    </row>
    <row r="161" spans="1:1">
      <c r="A161">
        <f>IF('Форма 4.2.1 | Т-ТЭ | потр'!$U$62="",1,0)</f>
        <v>0</v>
      </c>
    </row>
    <row r="162" spans="1:1">
      <c r="A162">
        <f>IF('Форма 4.2.1 | Т-ТЭ | потр'!$O$65="",1,0)</f>
        <v>0</v>
      </c>
    </row>
    <row r="163" spans="1:1">
      <c r="A163">
        <f>IF('Форма 4.2.1 | Т-ТЭ | потр'!$M$66="",1,0)</f>
        <v>0</v>
      </c>
    </row>
    <row r="164" spans="1:1">
      <c r="A164">
        <f>IF('Форма 4.2.1 | Т-ТЭ | потр'!$O$66="",1,0)</f>
        <v>0</v>
      </c>
    </row>
    <row r="165" spans="1:1">
      <c r="A165">
        <f>IF('Форма 4.2.1 | Т-ТЭ | потр'!$R$66="",1,0)</f>
        <v>0</v>
      </c>
    </row>
    <row r="166" spans="1:1">
      <c r="A166">
        <f>IF('Форма 4.2.1 | Т-ТЭ | потр'!$T$66="",1,0)</f>
        <v>0</v>
      </c>
    </row>
    <row r="167" spans="1:1">
      <c r="A167">
        <f>IF('Форма 4.2.1 | Т-ТЭ | потр'!$S$66="",1,0)</f>
        <v>0</v>
      </c>
    </row>
    <row r="168" spans="1:1">
      <c r="A168">
        <f>IF('Форма 4.2.1 | Т-ТЭ | потр'!$U$66="",1,0)</f>
        <v>0</v>
      </c>
    </row>
    <row r="169" spans="1:1">
      <c r="A169">
        <f>IF('Форма 4.2.1 | Т-ТЭ | потр'!$O$79="",1,0)</f>
        <v>0</v>
      </c>
    </row>
    <row r="170" spans="1:1">
      <c r="A170">
        <f>IF('Форма 4.2.1 | Т-ТЭ | потр'!$M$80="",1,0)</f>
        <v>0</v>
      </c>
    </row>
    <row r="171" spans="1:1">
      <c r="A171">
        <f>IF('Форма 4.2.1 | Т-ТЭ | потр'!$O$80="",1,0)</f>
        <v>0</v>
      </c>
    </row>
    <row r="172" spans="1:1">
      <c r="A172">
        <f>IF('Форма 4.2.1 | Т-ТЭ | потр'!$R$80="",1,0)</f>
        <v>0</v>
      </c>
    </row>
    <row r="173" spans="1:1">
      <c r="A173">
        <f>IF('Форма 4.2.1 | Т-ТЭ | потр'!$T$80="",1,0)</f>
        <v>0</v>
      </c>
    </row>
    <row r="174" spans="1:1">
      <c r="A174">
        <f>IF('Форма 4.2.1 | Т-ТЭ | потр'!$S$80="",1,0)</f>
        <v>0</v>
      </c>
    </row>
    <row r="175" spans="1:1">
      <c r="A175">
        <f>IF('Форма 4.2.1 | Т-ТЭ | потр'!$U$80="",1,0)</f>
        <v>0</v>
      </c>
    </row>
    <row r="176" spans="1:1">
      <c r="A176">
        <f>IF('Форма 4.2.1 | Т-ТЭ | потр'!$O$83="",1,0)</f>
        <v>0</v>
      </c>
    </row>
    <row r="177" spans="1:1">
      <c r="A177">
        <f>IF('Форма 4.2.1 | Т-ТЭ | потр'!$M$84="",1,0)</f>
        <v>0</v>
      </c>
    </row>
    <row r="178" spans="1:1">
      <c r="A178">
        <f>IF('Форма 4.2.1 | Т-ТЭ | потр'!$O$84="",1,0)</f>
        <v>0</v>
      </c>
    </row>
    <row r="179" spans="1:1">
      <c r="A179">
        <f>IF('Форма 4.2.1 | Т-ТЭ | потр'!$R$84="",1,0)</f>
        <v>0</v>
      </c>
    </row>
    <row r="180" spans="1:1">
      <c r="A180">
        <f>IF('Форма 4.2.1 | Т-ТЭ | потр'!$T$84="",1,0)</f>
        <v>0</v>
      </c>
    </row>
    <row r="181" spans="1:1">
      <c r="A181">
        <f>IF('Форма 4.2.1 | Т-ТЭ | потр'!$S$84="",1,0)</f>
        <v>0</v>
      </c>
    </row>
    <row r="182" spans="1:1">
      <c r="A182">
        <f>IF('Форма 4.2.1 | Т-ТЭ | потр'!$U$84="",1,0)</f>
        <v>0</v>
      </c>
    </row>
    <row r="183" spans="1:1">
      <c r="A183">
        <f>IF('Форма 4.2.1 | Т-ТЭ | потр'!$O$87="",1,0)</f>
        <v>0</v>
      </c>
    </row>
    <row r="184" spans="1:1">
      <c r="A184">
        <f>IF('Форма 4.2.1 | Т-ТЭ | потр'!$M$88="",1,0)</f>
        <v>0</v>
      </c>
    </row>
    <row r="185" spans="1:1">
      <c r="A185">
        <f>IF('Форма 4.2.1 | Т-ТЭ | потр'!$O$88="",1,0)</f>
        <v>0</v>
      </c>
    </row>
    <row r="186" spans="1:1">
      <c r="A186">
        <f>IF('Форма 4.2.1 | Т-ТЭ | потр'!$R$88="",1,0)</f>
        <v>0</v>
      </c>
    </row>
    <row r="187" spans="1:1">
      <c r="A187">
        <f>IF('Форма 4.2.1 | Т-ТЭ | потр'!$T$88="",1,0)</f>
        <v>0</v>
      </c>
    </row>
    <row r="188" spans="1:1">
      <c r="A188">
        <f>IF('Форма 4.2.1 | Т-ТЭ | потр'!$S$88="",1,0)</f>
        <v>0</v>
      </c>
    </row>
    <row r="189" spans="1:1">
      <c r="A189">
        <f>IF('Форма 4.2.1 | Т-ТЭ | потр'!$U$88="",1,0)</f>
        <v>0</v>
      </c>
    </row>
    <row r="190" spans="1:1">
      <c r="A190">
        <f>IF('Форма 4.7'!$E$13="",1,0)</f>
        <v>0</v>
      </c>
    </row>
    <row r="191" spans="1:1">
      <c r="A191">
        <f>IF('Форма 4.7'!$F$13="",1,0)</f>
        <v>0</v>
      </c>
    </row>
    <row r="192" spans="1:1">
      <c r="A192">
        <f>IF('Форма 4.2.1 | Т-ТЭ | потр'!$O$31="",1,0)</f>
        <v>0</v>
      </c>
    </row>
    <row r="193" spans="1:1">
      <c r="A193">
        <f>IF('Форма 4.2.1 | Т-ТЭ | потр'!$M$32="",1,0)</f>
        <v>0</v>
      </c>
    </row>
    <row r="194" spans="1:1">
      <c r="A194">
        <f>IF('Форма 4.2.1 | Т-ТЭ | потр'!$O$32="",1,0)</f>
        <v>0</v>
      </c>
    </row>
    <row r="195" spans="1:1">
      <c r="A195">
        <f>IF('Форма 4.2.1 | Т-ТЭ | потр'!$R$32="",1,0)</f>
        <v>0</v>
      </c>
    </row>
    <row r="196" spans="1:1">
      <c r="A196">
        <f>IF('Форма 4.2.1 | Т-ТЭ | потр'!$T$32="",1,0)</f>
        <v>0</v>
      </c>
    </row>
    <row r="197" spans="1:1">
      <c r="A197">
        <f>IF('Форма 4.2.1 | Т-ТЭ | потр'!$S$32="",1,0)</f>
        <v>0</v>
      </c>
    </row>
    <row r="198" spans="1:1">
      <c r="A198">
        <f>IF('Форма 4.2.1 | Т-ТЭ | потр'!$U$32="",1,0)</f>
        <v>0</v>
      </c>
    </row>
    <row r="199" spans="1:1">
      <c r="A199">
        <f>IF('Форма 4.2.1 | Т-ТЭ | потр'!$O$35="",1,0)</f>
        <v>0</v>
      </c>
    </row>
    <row r="200" spans="1:1">
      <c r="A200">
        <f>IF('Форма 4.2.1 | Т-ТЭ | потр'!$M$36="",1,0)</f>
        <v>0</v>
      </c>
    </row>
    <row r="201" spans="1:1">
      <c r="A201">
        <f>IF('Форма 4.2.1 | Т-ТЭ | потр'!$O$36="",1,0)</f>
        <v>0</v>
      </c>
    </row>
    <row r="202" spans="1:1">
      <c r="A202">
        <f>IF('Форма 4.2.1 | Т-ТЭ | потр'!$R$36="",1,0)</f>
        <v>0</v>
      </c>
    </row>
    <row r="203" spans="1:1">
      <c r="A203">
        <f>IF('Форма 4.2.1 | Т-ТЭ | потр'!$T$36="",1,0)</f>
        <v>0</v>
      </c>
    </row>
    <row r="204" spans="1:1">
      <c r="A204">
        <f>IF('Форма 4.2.1 | Т-ТЭ | потр'!$S$36="",1,0)</f>
        <v>0</v>
      </c>
    </row>
    <row r="205" spans="1:1">
      <c r="A205">
        <f>IF('Форма 4.2.1 | Т-ТЭ | потр'!$U$36="",1,0)</f>
        <v>0</v>
      </c>
    </row>
    <row r="206" spans="1:1">
      <c r="A206">
        <f>IF('Форма 4.2.1 | Т-ТЭ | потр'!$O$39="",1,0)</f>
        <v>0</v>
      </c>
    </row>
    <row r="207" spans="1:1">
      <c r="A207">
        <f>IF('Форма 4.2.1 | Т-ТЭ | потр'!$M$40="",1,0)</f>
        <v>0</v>
      </c>
    </row>
    <row r="208" spans="1:1">
      <c r="A208">
        <f>IF('Форма 4.2.1 | Т-ТЭ | потр'!$O$40="",1,0)</f>
        <v>0</v>
      </c>
    </row>
    <row r="209" spans="1:1">
      <c r="A209">
        <f>IF('Форма 4.2.1 | Т-ТЭ | потр'!$R$40="",1,0)</f>
        <v>0</v>
      </c>
    </row>
    <row r="210" spans="1:1">
      <c r="A210">
        <f>IF('Форма 4.2.1 | Т-ТЭ | потр'!$T$40="",1,0)</f>
        <v>0</v>
      </c>
    </row>
    <row r="211" spans="1:1">
      <c r="A211">
        <f>IF('Форма 4.2.1 | Т-ТЭ | потр'!$S$40="",1,0)</f>
        <v>0</v>
      </c>
    </row>
    <row r="212" spans="1:1">
      <c r="A212">
        <f>IF('Форма 4.2.1 | Т-ТЭ | потр'!$U$40="",1,0)</f>
        <v>0</v>
      </c>
    </row>
    <row r="213" spans="1:1">
      <c r="A213">
        <f>IF('Форма 4.2.1 | Т-ТЭ | потр'!$O$43="",1,0)</f>
        <v>0</v>
      </c>
    </row>
    <row r="214" spans="1:1">
      <c r="A214">
        <f>IF('Форма 4.2.1 | Т-ТЭ | потр'!$M$44="",1,0)</f>
        <v>0</v>
      </c>
    </row>
    <row r="215" spans="1:1">
      <c r="A215">
        <f>IF('Форма 4.2.1 | Т-ТЭ | потр'!$O$44="",1,0)</f>
        <v>0</v>
      </c>
    </row>
    <row r="216" spans="1:1">
      <c r="A216">
        <f>IF('Форма 4.2.1 | Т-ТЭ | потр'!$R$44="",1,0)</f>
        <v>0</v>
      </c>
    </row>
    <row r="217" spans="1:1">
      <c r="A217">
        <f>IF('Форма 4.2.1 | Т-ТЭ | потр'!$T$44="",1,0)</f>
        <v>0</v>
      </c>
    </row>
    <row r="218" spans="1:1">
      <c r="A218">
        <f>IF('Форма 4.2.1 | Т-ТЭ | потр'!$S$44="",1,0)</f>
        <v>0</v>
      </c>
    </row>
    <row r="219" spans="1:1">
      <c r="A219">
        <f>IF('Форма 4.2.1 | Т-ТЭ | потр'!$U$44="",1,0)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REESTR_LINK">
    <tabColor indexed="47"/>
  </sheetPr>
  <dimension ref="A1:C3"/>
  <sheetViews>
    <sheetView showGridLines="0" workbookViewId="0"/>
  </sheetViews>
  <sheetFormatPr defaultRowHeight="15"/>
  <cols>
    <col min="1" max="16384" width="9.140625" style="4"/>
  </cols>
  <sheetData>
    <row r="1" spans="1:3">
      <c r="A1" s="4" t="s">
        <v>512</v>
      </c>
      <c r="B1" s="4" t="s">
        <v>513</v>
      </c>
      <c r="C1" s="4" t="s">
        <v>67</v>
      </c>
    </row>
    <row r="2" spans="1:3">
      <c r="A2" s="4">
        <v>4189678</v>
      </c>
      <c r="B2" s="4" t="s">
        <v>997</v>
      </c>
      <c r="C2" s="4" t="s">
        <v>998</v>
      </c>
    </row>
    <row r="3" spans="1:3">
      <c r="A3" s="4">
        <v>4190415</v>
      </c>
      <c r="B3" s="4" t="s">
        <v>999</v>
      </c>
      <c r="C3" s="4" t="s">
        <v>998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REESTR_DS">
    <tabColor rgb="FFFFCC99"/>
  </sheetPr>
  <dimension ref="B3:B6"/>
  <sheetViews>
    <sheetView showGridLines="0" workbookViewId="0"/>
  </sheetViews>
  <sheetFormatPr defaultRowHeight="15"/>
  <cols>
    <col min="2" max="2" width="66" customWidth="1"/>
  </cols>
  <sheetData>
    <row r="3" spans="2:2">
      <c r="B3" t="s">
        <v>1325</v>
      </c>
    </row>
    <row r="4" spans="2:2">
      <c r="B4" t="s">
        <v>1326</v>
      </c>
    </row>
    <row r="5" spans="2:2">
      <c r="B5" t="s">
        <v>1327</v>
      </c>
    </row>
    <row r="6" spans="2:2">
      <c r="B6" t="s">
        <v>516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modHTTP">
    <tabColor rgb="FFFFCC99"/>
  </sheetPr>
  <dimension ref="A1"/>
  <sheetViews>
    <sheetView showGridLines="0"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5"/>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codeName="modSheetMain">
    <tabColor rgb="FFFFCC99"/>
  </sheetPr>
  <dimension ref="A1:B1"/>
  <sheetViews>
    <sheetView showGridLines="0" workbookViewId="0"/>
  </sheetViews>
  <sheetFormatPr defaultRowHeight="15"/>
  <cols>
    <col min="1" max="1" width="38.42578125" customWidth="1"/>
  </cols>
  <sheetData>
    <row r="1" spans="1:2">
      <c r="A1" t="s">
        <v>392</v>
      </c>
      <c r="B1" t="s">
        <v>393</v>
      </c>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REESTR_VT">
    <tabColor indexed="47"/>
  </sheetPr>
  <dimension ref="A1:B12"/>
  <sheetViews>
    <sheetView showGridLines="0" workbookViewId="0"/>
  </sheetViews>
  <sheetFormatPr defaultRowHeight="15"/>
  <cols>
    <col min="1" max="1" width="9.140625" style="4"/>
    <col min="2" max="2" width="65.28515625" style="4" customWidth="1"/>
    <col min="3" max="3" width="41" style="4" customWidth="1"/>
    <col min="4" max="16384" width="9.140625" style="4"/>
  </cols>
  <sheetData>
    <row r="1" spans="1:2">
      <c r="A1" s="4" t="s">
        <v>330</v>
      </c>
      <c r="B1" s="4" t="s">
        <v>331</v>
      </c>
    </row>
    <row r="2" spans="1:2">
      <c r="A2" s="4">
        <v>4213775</v>
      </c>
      <c r="B2" s="4" t="s">
        <v>611</v>
      </c>
    </row>
    <row r="3" spans="1:2">
      <c r="A3" s="4">
        <v>4213784</v>
      </c>
      <c r="B3" s="4" t="s">
        <v>770</v>
      </c>
    </row>
    <row r="4" spans="1:2">
      <c r="A4" s="4">
        <v>4213781</v>
      </c>
      <c r="B4" s="4" t="s">
        <v>769</v>
      </c>
    </row>
    <row r="5" spans="1:2">
      <c r="A5" s="4">
        <v>4213776</v>
      </c>
      <c r="B5" s="4" t="s">
        <v>612</v>
      </c>
    </row>
    <row r="6" spans="1:2">
      <c r="A6" s="4">
        <v>4213777</v>
      </c>
      <c r="B6" s="4" t="s">
        <v>613</v>
      </c>
    </row>
    <row r="7" spans="1:2">
      <c r="A7" s="4">
        <v>4238670</v>
      </c>
      <c r="B7" s="4" t="s">
        <v>760</v>
      </c>
    </row>
    <row r="8" spans="1:2">
      <c r="A8" s="4">
        <v>4213778</v>
      </c>
      <c r="B8" s="4" t="s">
        <v>614</v>
      </c>
    </row>
    <row r="9" spans="1:2">
      <c r="A9" s="4">
        <v>4213780</v>
      </c>
      <c r="B9" s="4" t="s">
        <v>615</v>
      </c>
    </row>
    <row r="10" spans="1:2">
      <c r="A10" s="4">
        <v>4213779</v>
      </c>
      <c r="B10" s="4" t="s">
        <v>618</v>
      </c>
    </row>
    <row r="11" spans="1:2">
      <c r="A11" s="4">
        <v>4213783</v>
      </c>
      <c r="B11" s="4" t="s">
        <v>617</v>
      </c>
    </row>
    <row r="12" spans="1:2">
      <c r="A12" s="4">
        <v>4213782</v>
      </c>
      <c r="B12" s="4"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List00">
    <tabColor rgb="FFCCCCFF"/>
  </sheetPr>
  <dimension ref="A1:I54"/>
  <sheetViews>
    <sheetView showGridLines="0" tabSelected="1" topLeftCell="D1" zoomScale="80" zoomScaleNormal="80" workbookViewId="0">
      <selection activeCell="E5" sqref="E5:F5"/>
    </sheetView>
  </sheetViews>
  <sheetFormatPr defaultRowHeight="15"/>
  <cols>
    <col min="1" max="2" width="10.7109375" hidden="1" customWidth="1"/>
    <col min="3" max="3" width="3.7109375" hidden="1" customWidth="1"/>
    <col min="4" max="4" width="1.7109375" customWidth="1"/>
    <col min="5" max="5" width="55.28515625" customWidth="1"/>
    <col min="6" max="6" width="50.7109375" customWidth="1"/>
    <col min="7" max="7" width="3.7109375" customWidth="1"/>
    <col min="10" max="10" width="30" customWidth="1"/>
  </cols>
  <sheetData>
    <row r="1" spans="5:6" ht="3" customHeight="1">
      <c r="F1">
        <v>28815930</v>
      </c>
    </row>
    <row r="2" spans="5:6">
      <c r="E2" t="str">
        <f>"Код шаблона: " &amp; GetCode()</f>
        <v>Код шаблона: FAS.JKH.OPEN.INFO.PRICE.WARM</v>
      </c>
    </row>
    <row r="3" spans="5:6">
      <c r="E3" t="str">
        <f>"Версия " &amp; GetVersion()</f>
        <v>Версия 1.0.2</v>
      </c>
    </row>
    <row r="5" spans="5:6">
      <c r="E5" s="1" t="s">
        <v>768</v>
      </c>
      <c r="F5" s="1"/>
    </row>
    <row r="7" spans="5:6">
      <c r="E7" t="s">
        <v>52</v>
      </c>
      <c r="F7" t="s">
        <v>157</v>
      </c>
    </row>
    <row r="9" spans="5:6">
      <c r="E9" t="s">
        <v>474</v>
      </c>
      <c r="F9" t="s">
        <v>85</v>
      </c>
    </row>
    <row r="11" spans="5:6">
      <c r="E11" t="s">
        <v>472</v>
      </c>
      <c r="F11" t="s">
        <v>1000</v>
      </c>
    </row>
    <row r="12" spans="5:6">
      <c r="E12" t="s">
        <v>473</v>
      </c>
      <c r="F12" t="s">
        <v>1001</v>
      </c>
    </row>
    <row r="14" spans="5:6">
      <c r="E14" t="s">
        <v>369</v>
      </c>
      <c r="F14" t="s">
        <v>42</v>
      </c>
    </row>
    <row r="15" spans="5:6" hidden="1">
      <c r="E15" t="s">
        <v>299</v>
      </c>
      <c r="F15" t="s">
        <v>775</v>
      </c>
    </row>
    <row r="16" spans="5:6" hidden="1">
      <c r="E16" t="s">
        <v>598</v>
      </c>
    </row>
    <row r="17" spans="5:6">
      <c r="F17" t="s">
        <v>606</v>
      </c>
    </row>
    <row r="18" spans="5:6">
      <c r="E18" t="s">
        <v>502</v>
      </c>
      <c r="F18" t="s">
        <v>1314</v>
      </c>
    </row>
    <row r="19" spans="5:6">
      <c r="E19" t="s">
        <v>595</v>
      </c>
      <c r="F19" t="s">
        <v>1315</v>
      </c>
    </row>
    <row r="20" spans="5:6">
      <c r="E20" t="s">
        <v>594</v>
      </c>
      <c r="F20" t="s">
        <v>1316</v>
      </c>
    </row>
    <row r="21" spans="5:6">
      <c r="E21" t="s">
        <v>501</v>
      </c>
      <c r="F21" t="s">
        <v>1317</v>
      </c>
    </row>
    <row r="22" spans="5:6" hidden="1">
      <c r="F22" t="s">
        <v>607</v>
      </c>
    </row>
    <row r="23" spans="5:6" hidden="1">
      <c r="E23" t="s">
        <v>610</v>
      </c>
    </row>
    <row r="24" spans="5:6" hidden="1">
      <c r="E24" t="s">
        <v>609</v>
      </c>
    </row>
    <row r="25" spans="5:6" hidden="1">
      <c r="E25" t="s">
        <v>608</v>
      </c>
    </row>
    <row r="26" spans="5:6" hidden="1">
      <c r="E26" t="s">
        <v>501</v>
      </c>
    </row>
    <row r="27" spans="5:6" ht="35.1" customHeight="1"/>
    <row r="28" spans="5:6">
      <c r="E28" t="s">
        <v>170</v>
      </c>
      <c r="F28" t="s">
        <v>85</v>
      </c>
    </row>
    <row r="29" spans="5:6">
      <c r="E29" t="s">
        <v>79</v>
      </c>
      <c r="F29" t="s">
        <v>1021</v>
      </c>
    </row>
    <row r="30" spans="5:6" hidden="1">
      <c r="E30" t="s">
        <v>203</v>
      </c>
    </row>
    <row r="31" spans="5:6">
      <c r="E31" t="s">
        <v>53</v>
      </c>
      <c r="F31">
        <v>7802312374</v>
      </c>
    </row>
    <row r="32" spans="5:6">
      <c r="E32" t="s">
        <v>54</v>
      </c>
      <c r="F32">
        <v>780201001</v>
      </c>
    </row>
    <row r="34" spans="5:6">
      <c r="E34" t="s">
        <v>722</v>
      </c>
      <c r="F34" t="s">
        <v>725</v>
      </c>
    </row>
    <row r="36" spans="5:6">
      <c r="E36" t="s">
        <v>243</v>
      </c>
      <c r="F36" t="s">
        <v>204</v>
      </c>
    </row>
    <row r="38" spans="5:6">
      <c r="E38" t="s">
        <v>728</v>
      </c>
      <c r="F38" t="s">
        <v>85</v>
      </c>
    </row>
    <row r="40" spans="5:6">
      <c r="E40" t="s">
        <v>544</v>
      </c>
      <c r="F40" t="s">
        <v>1318</v>
      </c>
    </row>
    <row r="41" spans="5:6">
      <c r="E41" t="s">
        <v>545</v>
      </c>
      <c r="F41" t="s">
        <v>1319</v>
      </c>
    </row>
    <row r="42" spans="5:6">
      <c r="F42" t="s">
        <v>577</v>
      </c>
    </row>
    <row r="43" spans="5:6">
      <c r="E43" t="s">
        <v>87</v>
      </c>
      <c r="F43" t="s">
        <v>1320</v>
      </c>
    </row>
    <row r="44" spans="5:6">
      <c r="E44" t="s">
        <v>88</v>
      </c>
      <c r="F44" t="s">
        <v>1321</v>
      </c>
    </row>
    <row r="45" spans="5:6">
      <c r="E45" t="s">
        <v>578</v>
      </c>
      <c r="F45" t="s">
        <v>1322</v>
      </c>
    </row>
    <row r="46" spans="5:6">
      <c r="E46" t="s">
        <v>579</v>
      </c>
      <c r="F46" t="s">
        <v>1323</v>
      </c>
    </row>
    <row r="47" spans="5:6" ht="20.100000000000001" customHeight="1"/>
    <row r="54" spans="5:9">
      <c r="E54" s="1"/>
      <c r="F54" s="1"/>
      <c r="G54" s="1"/>
      <c r="H54" s="1"/>
      <c r="I54" s="1"/>
    </row>
  </sheetData>
  <sheetProtection password="FA9C" sheet="1" objects="1" scenarios="1" formatColumns="0" formatRows="0"/>
  <dataConsolidate leftLabels="1"/>
  <mergeCells count="2">
    <mergeCell ref="E5:F5"/>
    <mergeCell ref="E54:I54"/>
  </mergeCells>
  <phoneticPr fontId="0"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codeName="REESTR_VED">
    <tabColor indexed="47"/>
  </sheetPr>
  <dimension ref="A1:B11"/>
  <sheetViews>
    <sheetView showGridLines="0" workbookViewId="0"/>
  </sheetViews>
  <sheetFormatPr defaultRowHeight="15"/>
  <cols>
    <col min="1" max="1" width="9.140625" style="4"/>
    <col min="2" max="2" width="65.28515625" style="4" customWidth="1"/>
    <col min="3" max="3" width="41" style="4" customWidth="1"/>
    <col min="4" max="16384" width="9.140625" style="4"/>
  </cols>
  <sheetData>
    <row r="1" spans="1:2">
      <c r="A1" s="4" t="s">
        <v>330</v>
      </c>
      <c r="B1" s="4" t="s">
        <v>332</v>
      </c>
    </row>
    <row r="2" spans="1:2">
      <c r="A2" s="4">
        <v>4190064</v>
      </c>
      <c r="B2" s="4" t="s">
        <v>987</v>
      </c>
    </row>
    <row r="3" spans="1:2">
      <c r="A3" s="4">
        <v>4190065</v>
      </c>
      <c r="B3" s="4" t="s">
        <v>988</v>
      </c>
    </row>
    <row r="4" spans="1:2">
      <c r="A4" s="4">
        <v>4190066</v>
      </c>
      <c r="B4" s="4" t="s">
        <v>989</v>
      </c>
    </row>
    <row r="5" spans="1:2">
      <c r="A5" s="4">
        <v>4190067</v>
      </c>
      <c r="B5" s="4" t="s">
        <v>990</v>
      </c>
    </row>
    <row r="6" spans="1:2">
      <c r="A6" s="4">
        <v>4190068</v>
      </c>
      <c r="B6" s="4" t="s">
        <v>991</v>
      </c>
    </row>
    <row r="7" spans="1:2">
      <c r="A7" s="4">
        <v>4190069</v>
      </c>
      <c r="B7" s="4" t="s">
        <v>992</v>
      </c>
    </row>
    <row r="8" spans="1:2">
      <c r="A8" s="4">
        <v>4190070</v>
      </c>
      <c r="B8" s="4" t="s">
        <v>993</v>
      </c>
    </row>
    <row r="9" spans="1:2">
      <c r="A9" s="4">
        <v>4190071</v>
      </c>
      <c r="B9" s="4" t="s">
        <v>994</v>
      </c>
    </row>
    <row r="10" spans="1:2">
      <c r="A10" s="4">
        <v>4190072</v>
      </c>
      <c r="B10" s="4" t="s">
        <v>995</v>
      </c>
    </row>
    <row r="11" spans="1:2">
      <c r="A11" s="4">
        <v>4190073</v>
      </c>
      <c r="B11" s="4" t="s">
        <v>996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frmReestrObj">
    <tabColor indexed="47"/>
  </sheetPr>
  <dimension ref="A1"/>
  <sheetViews>
    <sheetView showGridLines="0" workbookViewId="0"/>
  </sheetViews>
  <sheetFormatPr defaultRowHeight="15"/>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sheetPr codeName="AllSheetsInThisWorkbook">
    <tabColor indexed="47"/>
  </sheetPr>
  <dimension ref="A1:B42"/>
  <sheetViews>
    <sheetView showGridLines="0" workbookViewId="0"/>
  </sheetViews>
  <sheetFormatPr defaultRowHeight="15"/>
  <cols>
    <col min="1" max="1" width="36.28515625" customWidth="1"/>
    <col min="2" max="2" width="21.140625" customWidth="1"/>
  </cols>
  <sheetData>
    <row r="1" spans="1:2">
      <c r="A1" t="s">
        <v>57</v>
      </c>
      <c r="B1" t="s">
        <v>58</v>
      </c>
    </row>
    <row r="2" spans="1:2">
      <c r="A2" t="s">
        <v>413</v>
      </c>
      <c r="B2" t="s">
        <v>76</v>
      </c>
    </row>
    <row r="3" spans="1:2">
      <c r="A3" t="s">
        <v>414</v>
      </c>
      <c r="B3" t="s">
        <v>82</v>
      </c>
    </row>
    <row r="4" spans="1:2">
      <c r="A4" t="s">
        <v>415</v>
      </c>
      <c r="B4" t="s">
        <v>386</v>
      </c>
    </row>
    <row r="5" spans="1:2">
      <c r="A5" t="s">
        <v>417</v>
      </c>
      <c r="B5" t="s">
        <v>59</v>
      </c>
    </row>
    <row r="6" spans="1:2">
      <c r="A6" t="s">
        <v>416</v>
      </c>
      <c r="B6" t="s">
        <v>575</v>
      </c>
    </row>
    <row r="7" spans="1:2">
      <c r="A7" t="s">
        <v>746</v>
      </c>
      <c r="B7" t="s">
        <v>488</v>
      </c>
    </row>
    <row r="8" spans="1:2">
      <c r="A8" t="s">
        <v>747</v>
      </c>
      <c r="B8" t="s">
        <v>426</v>
      </c>
    </row>
    <row r="9" spans="1:2">
      <c r="A9" t="s">
        <v>508</v>
      </c>
      <c r="B9" t="s">
        <v>427</v>
      </c>
    </row>
    <row r="10" spans="1:2">
      <c r="A10" t="s">
        <v>418</v>
      </c>
      <c r="B10" t="s">
        <v>428</v>
      </c>
    </row>
    <row r="11" spans="1:2">
      <c r="A11" t="s">
        <v>761</v>
      </c>
      <c r="B11" t="s">
        <v>489</v>
      </c>
    </row>
    <row r="12" spans="1:2">
      <c r="A12" t="s">
        <v>762</v>
      </c>
      <c r="B12" t="s">
        <v>429</v>
      </c>
    </row>
    <row r="13" spans="1:2">
      <c r="A13" t="s">
        <v>748</v>
      </c>
      <c r="B13" t="s">
        <v>430</v>
      </c>
    </row>
    <row r="14" spans="1:2">
      <c r="A14" t="s">
        <v>749</v>
      </c>
      <c r="B14" t="s">
        <v>431</v>
      </c>
    </row>
    <row r="15" spans="1:2">
      <c r="A15" t="s">
        <v>750</v>
      </c>
      <c r="B15" t="s">
        <v>335</v>
      </c>
    </row>
    <row r="16" spans="1:2">
      <c r="A16" t="s">
        <v>751</v>
      </c>
      <c r="B16" t="s">
        <v>61</v>
      </c>
    </row>
    <row r="17" spans="1:2">
      <c r="A17" t="s">
        <v>752</v>
      </c>
      <c r="B17" t="s">
        <v>387</v>
      </c>
    </row>
    <row r="18" spans="1:2">
      <c r="A18" t="s">
        <v>753</v>
      </c>
      <c r="B18" t="s">
        <v>440</v>
      </c>
    </row>
    <row r="19" spans="1:2">
      <c r="A19" t="s">
        <v>754</v>
      </c>
      <c r="B19" t="s">
        <v>250</v>
      </c>
    </row>
    <row r="20" spans="1:2">
      <c r="A20" t="s">
        <v>755</v>
      </c>
      <c r="B20" t="s">
        <v>74</v>
      </c>
    </row>
    <row r="21" spans="1:2">
      <c r="A21" t="s">
        <v>756</v>
      </c>
      <c r="B21" t="s">
        <v>63</v>
      </c>
    </row>
    <row r="22" spans="1:2">
      <c r="A22" t="s">
        <v>757</v>
      </c>
      <c r="B22" t="s">
        <v>75</v>
      </c>
    </row>
    <row r="23" spans="1:2">
      <c r="A23" t="s">
        <v>758</v>
      </c>
      <c r="B23" t="s">
        <v>432</v>
      </c>
    </row>
    <row r="24" spans="1:2">
      <c r="A24" t="s">
        <v>759</v>
      </c>
      <c r="B24" t="s">
        <v>73</v>
      </c>
    </row>
    <row r="25" spans="1:2">
      <c r="A25" t="s">
        <v>599</v>
      </c>
      <c r="B25" t="s">
        <v>62</v>
      </c>
    </row>
    <row r="26" spans="1:2">
      <c r="A26" t="s">
        <v>600</v>
      </c>
      <c r="B26" t="s">
        <v>64</v>
      </c>
    </row>
    <row r="27" spans="1:2">
      <c r="A27" t="s">
        <v>510</v>
      </c>
      <c r="B27" t="s">
        <v>385</v>
      </c>
    </row>
    <row r="28" spans="1:2">
      <c r="A28" t="s">
        <v>420</v>
      </c>
      <c r="B28" t="s">
        <v>14</v>
      </c>
    </row>
    <row r="29" spans="1:2">
      <c r="A29" t="s">
        <v>509</v>
      </c>
      <c r="B29" t="s">
        <v>15</v>
      </c>
    </row>
    <row r="30" spans="1:2">
      <c r="A30" t="s">
        <v>419</v>
      </c>
      <c r="B30" t="s">
        <v>576</v>
      </c>
    </row>
    <row r="31" spans="1:2">
      <c r="A31" t="s">
        <v>584</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B38" t="s">
        <v>199</v>
      </c>
    </row>
    <row r="39" spans="1:2">
      <c r="B39" t="s">
        <v>181</v>
      </c>
    </row>
    <row r="40" spans="1:2">
      <c r="B40" t="s">
        <v>178</v>
      </c>
    </row>
    <row r="41" spans="1:2">
      <c r="B41" t="s">
        <v>221</v>
      </c>
    </row>
    <row r="42" spans="1:2">
      <c r="B42" t="s">
        <v>179</v>
      </c>
    </row>
  </sheetData>
  <sheetProtection formatColumns="0" formatRows="0"/>
  <phoneticPr fontId="0"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codeName="TSH_et_union_vert">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5"/>
  <sheetData/>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modRegion">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modReestr">
    <tabColor indexed="47"/>
  </sheetPr>
  <dimension ref="A1"/>
  <sheetViews>
    <sheetView showGridLines="0" workbookViewId="0"/>
  </sheetViews>
  <sheetFormatPr defaultRowHeight="15"/>
  <cols>
    <col min="1" max="1" width="49.140625" customWidth="1"/>
  </cols>
  <sheetData/>
  <sheetProtection formatColumns="0" formatRows="0"/>
  <phoneticPr fontId="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codeName="modfrmReestr">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modUpdTemplMain">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codeName="TSH_REESTR_ORG">
    <tabColor indexed="47"/>
  </sheetPr>
  <dimension ref="A1:J70"/>
  <sheetViews>
    <sheetView showGridLines="0" workbookViewId="0"/>
  </sheetViews>
  <sheetFormatPr defaultRowHeight="15"/>
  <cols>
    <col min="3" max="3" width="20.7109375" customWidth="1"/>
    <col min="4" max="4" width="25.140625" customWidth="1"/>
  </cols>
  <sheetData>
    <row r="1" spans="1:10">
      <c r="A1" s="3" t="s">
        <v>986</v>
      </c>
      <c r="B1" s="3" t="s">
        <v>1002</v>
      </c>
      <c r="C1" s="3" t="s">
        <v>1003</v>
      </c>
      <c r="D1" s="3" t="s">
        <v>1004</v>
      </c>
      <c r="E1" s="3" t="s">
        <v>1005</v>
      </c>
      <c r="F1" s="3" t="s">
        <v>1006</v>
      </c>
      <c r="G1" s="3" t="s">
        <v>1007</v>
      </c>
      <c r="H1" s="3" t="s">
        <v>1008</v>
      </c>
      <c r="I1" s="3" t="s">
        <v>1009</v>
      </c>
    </row>
    <row r="2" spans="1:10">
      <c r="A2" s="3">
        <v>1</v>
      </c>
      <c r="B2" s="3" t="s">
        <v>1010</v>
      </c>
      <c r="C2" s="3" t="s">
        <v>157</v>
      </c>
      <c r="D2" s="3" t="s">
        <v>1011</v>
      </c>
      <c r="E2" s="3" t="s">
        <v>1012</v>
      </c>
      <c r="F2" s="3" t="s">
        <v>1013</v>
      </c>
      <c r="G2" s="3" t="s">
        <v>1014</v>
      </c>
      <c r="H2" s="3"/>
      <c r="I2" s="3"/>
      <c r="J2" t="s">
        <v>1313</v>
      </c>
    </row>
    <row r="3" spans="1:10">
      <c r="A3" s="3">
        <v>2</v>
      </c>
      <c r="B3" s="3" t="s">
        <v>1010</v>
      </c>
      <c r="C3" s="3" t="s">
        <v>157</v>
      </c>
      <c r="D3" s="3" t="s">
        <v>1015</v>
      </c>
      <c r="E3" s="3" t="s">
        <v>1016</v>
      </c>
      <c r="F3" s="3" t="s">
        <v>1017</v>
      </c>
      <c r="G3" s="3" t="s">
        <v>1018</v>
      </c>
      <c r="H3" s="3" t="s">
        <v>1019</v>
      </c>
      <c r="I3" s="3"/>
      <c r="J3" t="s">
        <v>1313</v>
      </c>
    </row>
    <row r="4" spans="1:10">
      <c r="A4" s="3">
        <v>3</v>
      </c>
      <c r="B4" s="3" t="s">
        <v>1010</v>
      </c>
      <c r="C4" s="3" t="s">
        <v>157</v>
      </c>
      <c r="D4" s="3" t="s">
        <v>1020</v>
      </c>
      <c r="E4" s="3" t="s">
        <v>1021</v>
      </c>
      <c r="F4" s="3" t="s">
        <v>1022</v>
      </c>
      <c r="G4" s="3" t="s">
        <v>1023</v>
      </c>
      <c r="H4" s="3" t="s">
        <v>1024</v>
      </c>
      <c r="I4" s="3"/>
      <c r="J4" t="s">
        <v>1313</v>
      </c>
    </row>
    <row r="5" spans="1:10">
      <c r="A5" s="3">
        <v>4</v>
      </c>
      <c r="B5" s="3" t="s">
        <v>1010</v>
      </c>
      <c r="C5" s="3" t="s">
        <v>157</v>
      </c>
      <c r="D5" s="3" t="s">
        <v>1025</v>
      </c>
      <c r="E5" s="3" t="s">
        <v>1026</v>
      </c>
      <c r="F5" s="3" t="s">
        <v>1027</v>
      </c>
      <c r="G5" s="3" t="s">
        <v>1018</v>
      </c>
      <c r="H5" s="3" t="s">
        <v>1028</v>
      </c>
      <c r="I5" s="3"/>
      <c r="J5" t="s">
        <v>1313</v>
      </c>
    </row>
    <row r="6" spans="1:10">
      <c r="A6" s="3">
        <v>5</v>
      </c>
      <c r="B6" s="3" t="s">
        <v>1010</v>
      </c>
      <c r="C6" s="3" t="s">
        <v>157</v>
      </c>
      <c r="D6" s="3" t="s">
        <v>1029</v>
      </c>
      <c r="E6" s="3" t="s">
        <v>1030</v>
      </c>
      <c r="F6" s="3" t="s">
        <v>1031</v>
      </c>
      <c r="G6" s="3" t="s">
        <v>1032</v>
      </c>
      <c r="H6" s="3" t="s">
        <v>1033</v>
      </c>
      <c r="I6" s="3"/>
      <c r="J6" t="s">
        <v>1313</v>
      </c>
    </row>
    <row r="7" spans="1:10">
      <c r="A7" s="3">
        <v>6</v>
      </c>
      <c r="B7" s="3" t="s">
        <v>1010</v>
      </c>
      <c r="C7" s="3" t="s">
        <v>157</v>
      </c>
      <c r="D7" s="3" t="s">
        <v>1034</v>
      </c>
      <c r="E7" s="3" t="s">
        <v>1035</v>
      </c>
      <c r="F7" s="3" t="s">
        <v>1031</v>
      </c>
      <c r="G7" s="3" t="s">
        <v>1036</v>
      </c>
      <c r="H7" s="3"/>
      <c r="I7" s="3"/>
      <c r="J7" t="s">
        <v>1313</v>
      </c>
    </row>
    <row r="8" spans="1:10">
      <c r="A8" s="3">
        <v>7</v>
      </c>
      <c r="B8" s="3" t="s">
        <v>1010</v>
      </c>
      <c r="C8" s="3" t="s">
        <v>157</v>
      </c>
      <c r="D8" s="3" t="s">
        <v>1037</v>
      </c>
      <c r="E8" s="3" t="s">
        <v>1038</v>
      </c>
      <c r="F8" s="3" t="s">
        <v>1039</v>
      </c>
      <c r="G8" s="3" t="s">
        <v>1040</v>
      </c>
      <c r="H8" s="3" t="s">
        <v>1041</v>
      </c>
      <c r="I8" s="3"/>
      <c r="J8" t="s">
        <v>1313</v>
      </c>
    </row>
    <row r="9" spans="1:10">
      <c r="A9" s="3">
        <v>8</v>
      </c>
      <c r="B9" s="3" t="s">
        <v>1010</v>
      </c>
      <c r="C9" s="3" t="s">
        <v>157</v>
      </c>
      <c r="D9" s="3" t="s">
        <v>1042</v>
      </c>
      <c r="E9" s="3" t="s">
        <v>1043</v>
      </c>
      <c r="F9" s="3" t="s">
        <v>1044</v>
      </c>
      <c r="G9" s="3" t="s">
        <v>1018</v>
      </c>
      <c r="H9" s="3" t="s">
        <v>1045</v>
      </c>
      <c r="I9" s="3"/>
      <c r="J9" t="s">
        <v>1313</v>
      </c>
    </row>
    <row r="10" spans="1:10">
      <c r="A10" s="3">
        <v>9</v>
      </c>
      <c r="B10" s="3" t="s">
        <v>1010</v>
      </c>
      <c r="C10" s="3" t="s">
        <v>157</v>
      </c>
      <c r="D10" s="3" t="s">
        <v>1046</v>
      </c>
      <c r="E10" s="3" t="s">
        <v>1047</v>
      </c>
      <c r="F10" s="3" t="s">
        <v>1048</v>
      </c>
      <c r="G10" s="3" t="s">
        <v>1049</v>
      </c>
      <c r="H10" s="3" t="s">
        <v>1050</v>
      </c>
      <c r="I10" s="3"/>
      <c r="J10" t="s">
        <v>1313</v>
      </c>
    </row>
    <row r="11" spans="1:10">
      <c r="A11" s="3">
        <v>10</v>
      </c>
      <c r="B11" s="3" t="s">
        <v>1010</v>
      </c>
      <c r="C11" s="3" t="s">
        <v>157</v>
      </c>
      <c r="D11" s="3" t="s">
        <v>1051</v>
      </c>
      <c r="E11" s="3" t="s">
        <v>1052</v>
      </c>
      <c r="F11" s="3" t="s">
        <v>1053</v>
      </c>
      <c r="G11" s="3" t="s">
        <v>1054</v>
      </c>
      <c r="H11" s="3" t="s">
        <v>1055</v>
      </c>
      <c r="I11" s="3"/>
      <c r="J11" t="s">
        <v>1313</v>
      </c>
    </row>
    <row r="12" spans="1:10">
      <c r="A12" s="3">
        <v>11</v>
      </c>
      <c r="B12" s="3" t="s">
        <v>1010</v>
      </c>
      <c r="C12" s="3" t="s">
        <v>157</v>
      </c>
      <c r="D12" s="3" t="s">
        <v>1056</v>
      </c>
      <c r="E12" s="3" t="s">
        <v>1057</v>
      </c>
      <c r="F12" s="3" t="s">
        <v>1058</v>
      </c>
      <c r="G12" s="3" t="s">
        <v>1018</v>
      </c>
      <c r="H12" s="3" t="s">
        <v>1059</v>
      </c>
      <c r="I12" s="3"/>
      <c r="J12" t="s">
        <v>1313</v>
      </c>
    </row>
    <row r="13" spans="1:10">
      <c r="A13" s="3">
        <v>12</v>
      </c>
      <c r="B13" s="3" t="s">
        <v>1010</v>
      </c>
      <c r="C13" s="3" t="s">
        <v>157</v>
      </c>
      <c r="D13" s="3" t="s">
        <v>1060</v>
      </c>
      <c r="E13" s="3" t="s">
        <v>1061</v>
      </c>
      <c r="F13" s="3" t="s">
        <v>1062</v>
      </c>
      <c r="G13" s="3" t="s">
        <v>1063</v>
      </c>
      <c r="H13" s="3" t="s">
        <v>1064</v>
      </c>
      <c r="I13" s="3"/>
      <c r="J13" t="s">
        <v>1313</v>
      </c>
    </row>
    <row r="14" spans="1:10">
      <c r="A14" s="3">
        <v>13</v>
      </c>
      <c r="B14" s="3" t="s">
        <v>1010</v>
      </c>
      <c r="C14" s="3" t="s">
        <v>157</v>
      </c>
      <c r="D14" s="3" t="s">
        <v>1065</v>
      </c>
      <c r="E14" s="3" t="s">
        <v>1066</v>
      </c>
      <c r="F14" s="3" t="s">
        <v>1067</v>
      </c>
      <c r="G14" s="3" t="s">
        <v>1068</v>
      </c>
      <c r="H14" s="3" t="s">
        <v>1069</v>
      </c>
      <c r="I14" s="3"/>
      <c r="J14" t="s">
        <v>1313</v>
      </c>
    </row>
    <row r="15" spans="1:10">
      <c r="A15" s="3">
        <v>14</v>
      </c>
      <c r="B15" s="3" t="s">
        <v>1010</v>
      </c>
      <c r="C15" s="3" t="s">
        <v>157</v>
      </c>
      <c r="D15" s="3" t="s">
        <v>1070</v>
      </c>
      <c r="E15" s="3" t="s">
        <v>1071</v>
      </c>
      <c r="F15" s="3" t="s">
        <v>1072</v>
      </c>
      <c r="G15" s="3" t="s">
        <v>1073</v>
      </c>
      <c r="H15" s="3" t="s">
        <v>1074</v>
      </c>
      <c r="I15" s="3"/>
      <c r="J15" t="s">
        <v>1313</v>
      </c>
    </row>
    <row r="16" spans="1:10">
      <c r="A16" s="3">
        <v>15</v>
      </c>
      <c r="B16" s="3" t="s">
        <v>1010</v>
      </c>
      <c r="C16" s="3" t="s">
        <v>157</v>
      </c>
      <c r="D16" s="3" t="s">
        <v>1075</v>
      </c>
      <c r="E16" s="3" t="s">
        <v>1076</v>
      </c>
      <c r="F16" s="3" t="s">
        <v>1077</v>
      </c>
      <c r="G16" s="3" t="s">
        <v>1018</v>
      </c>
      <c r="H16" s="3" t="s">
        <v>1078</v>
      </c>
      <c r="I16" s="3"/>
      <c r="J16" t="s">
        <v>1313</v>
      </c>
    </row>
    <row r="17" spans="1:10">
      <c r="A17" s="3">
        <v>16</v>
      </c>
      <c r="B17" s="3" t="s">
        <v>1010</v>
      </c>
      <c r="C17" s="3" t="s">
        <v>157</v>
      </c>
      <c r="D17" s="3" t="s">
        <v>1079</v>
      </c>
      <c r="E17" s="3" t="s">
        <v>1080</v>
      </c>
      <c r="F17" s="3" t="s">
        <v>1081</v>
      </c>
      <c r="G17" s="3" t="s">
        <v>1082</v>
      </c>
      <c r="H17" s="3" t="s">
        <v>1083</v>
      </c>
      <c r="I17" s="3"/>
      <c r="J17" t="s">
        <v>1313</v>
      </c>
    </row>
    <row r="18" spans="1:10">
      <c r="A18" s="3">
        <v>17</v>
      </c>
      <c r="B18" s="3" t="s">
        <v>1010</v>
      </c>
      <c r="C18" s="3" t="s">
        <v>157</v>
      </c>
      <c r="D18" s="3" t="s">
        <v>1084</v>
      </c>
      <c r="E18" s="3" t="s">
        <v>1085</v>
      </c>
      <c r="F18" s="3" t="s">
        <v>1086</v>
      </c>
      <c r="G18" s="3" t="s">
        <v>1087</v>
      </c>
      <c r="H18" s="3" t="s">
        <v>1088</v>
      </c>
      <c r="I18" s="3"/>
      <c r="J18" t="s">
        <v>1313</v>
      </c>
    </row>
    <row r="19" spans="1:10">
      <c r="A19" s="3">
        <v>18</v>
      </c>
      <c r="B19" s="3" t="s">
        <v>1010</v>
      </c>
      <c r="C19" s="3" t="s">
        <v>157</v>
      </c>
      <c r="D19" s="3" t="s">
        <v>1089</v>
      </c>
      <c r="E19" s="3" t="s">
        <v>1090</v>
      </c>
      <c r="F19" s="3" t="s">
        <v>1091</v>
      </c>
      <c r="G19" s="3" t="s">
        <v>1092</v>
      </c>
      <c r="H19" s="3" t="s">
        <v>1093</v>
      </c>
      <c r="I19" s="3"/>
      <c r="J19" t="s">
        <v>1313</v>
      </c>
    </row>
    <row r="20" spans="1:10">
      <c r="A20" s="3">
        <v>19</v>
      </c>
      <c r="B20" s="3" t="s">
        <v>1010</v>
      </c>
      <c r="C20" s="3" t="s">
        <v>157</v>
      </c>
      <c r="D20" s="3" t="s">
        <v>1094</v>
      </c>
      <c r="E20" s="3" t="s">
        <v>1095</v>
      </c>
      <c r="F20" s="3" t="s">
        <v>1096</v>
      </c>
      <c r="G20" s="3" t="s">
        <v>1097</v>
      </c>
      <c r="H20" s="3" t="s">
        <v>1098</v>
      </c>
      <c r="I20" s="3"/>
      <c r="J20" t="s">
        <v>1313</v>
      </c>
    </row>
    <row r="21" spans="1:10">
      <c r="A21" s="3">
        <v>20</v>
      </c>
      <c r="B21" s="3" t="s">
        <v>1010</v>
      </c>
      <c r="C21" s="3" t="s">
        <v>157</v>
      </c>
      <c r="D21" s="3" t="s">
        <v>1099</v>
      </c>
      <c r="E21" s="3" t="s">
        <v>1100</v>
      </c>
      <c r="F21" s="3" t="s">
        <v>1101</v>
      </c>
      <c r="G21" s="3" t="s">
        <v>1102</v>
      </c>
      <c r="H21" s="3" t="s">
        <v>1103</v>
      </c>
      <c r="I21" s="3"/>
      <c r="J21" t="s">
        <v>1313</v>
      </c>
    </row>
    <row r="22" spans="1:10">
      <c r="A22" s="3">
        <v>21</v>
      </c>
      <c r="B22" s="3" t="s">
        <v>1010</v>
      </c>
      <c r="C22" s="3" t="s">
        <v>157</v>
      </c>
      <c r="D22" s="3" t="s">
        <v>1104</v>
      </c>
      <c r="E22" s="3" t="s">
        <v>1105</v>
      </c>
      <c r="F22" s="3" t="s">
        <v>1106</v>
      </c>
      <c r="G22" s="3" t="s">
        <v>1107</v>
      </c>
      <c r="H22" s="3" t="s">
        <v>1108</v>
      </c>
      <c r="I22" s="3"/>
      <c r="J22" t="s">
        <v>1313</v>
      </c>
    </row>
    <row r="23" spans="1:10">
      <c r="A23" s="3">
        <v>22</v>
      </c>
      <c r="B23" s="3" t="s">
        <v>1010</v>
      </c>
      <c r="C23" s="3" t="s">
        <v>157</v>
      </c>
      <c r="D23" s="3" t="s">
        <v>1109</v>
      </c>
      <c r="E23" s="3" t="s">
        <v>1110</v>
      </c>
      <c r="F23" s="3" t="s">
        <v>1111</v>
      </c>
      <c r="G23" s="3" t="s">
        <v>1112</v>
      </c>
      <c r="H23" s="3" t="s">
        <v>1103</v>
      </c>
      <c r="I23" s="3"/>
      <c r="J23" t="s">
        <v>1313</v>
      </c>
    </row>
    <row r="24" spans="1:10">
      <c r="A24" s="3">
        <v>23</v>
      </c>
      <c r="B24" s="3" t="s">
        <v>1010</v>
      </c>
      <c r="C24" s="3" t="s">
        <v>157</v>
      </c>
      <c r="D24" s="3" t="s">
        <v>1113</v>
      </c>
      <c r="E24" s="3" t="s">
        <v>1114</v>
      </c>
      <c r="F24" s="3" t="s">
        <v>1115</v>
      </c>
      <c r="G24" s="3" t="s">
        <v>1107</v>
      </c>
      <c r="H24" s="3" t="s">
        <v>1116</v>
      </c>
      <c r="I24" s="3"/>
      <c r="J24" t="s">
        <v>1313</v>
      </c>
    </row>
    <row r="25" spans="1:10">
      <c r="A25" s="3">
        <v>24</v>
      </c>
      <c r="B25" s="3" t="s">
        <v>1010</v>
      </c>
      <c r="C25" s="3" t="s">
        <v>157</v>
      </c>
      <c r="D25" s="3" t="s">
        <v>1117</v>
      </c>
      <c r="E25" s="3" t="s">
        <v>1118</v>
      </c>
      <c r="F25" s="3" t="s">
        <v>1119</v>
      </c>
      <c r="G25" s="3" t="s">
        <v>1107</v>
      </c>
      <c r="H25" s="3" t="s">
        <v>1120</v>
      </c>
      <c r="I25" s="3"/>
      <c r="J25" t="s">
        <v>1313</v>
      </c>
    </row>
    <row r="26" spans="1:10">
      <c r="A26" s="3">
        <v>25</v>
      </c>
      <c r="B26" s="3" t="s">
        <v>1010</v>
      </c>
      <c r="C26" s="3" t="s">
        <v>157</v>
      </c>
      <c r="D26" s="3" t="s">
        <v>1121</v>
      </c>
      <c r="E26" s="3" t="s">
        <v>1122</v>
      </c>
      <c r="F26" s="3" t="s">
        <v>1123</v>
      </c>
      <c r="G26" s="3" t="s">
        <v>1124</v>
      </c>
      <c r="H26" s="3" t="s">
        <v>1125</v>
      </c>
      <c r="I26" s="3"/>
      <c r="J26" t="s">
        <v>1313</v>
      </c>
    </row>
    <row r="27" spans="1:10">
      <c r="A27" s="3">
        <v>26</v>
      </c>
      <c r="B27" s="3" t="s">
        <v>1010</v>
      </c>
      <c r="C27" s="3" t="s">
        <v>157</v>
      </c>
      <c r="D27" s="3" t="s">
        <v>1126</v>
      </c>
      <c r="E27" s="3" t="s">
        <v>1127</v>
      </c>
      <c r="F27" s="3" t="s">
        <v>1128</v>
      </c>
      <c r="G27" s="3" t="s">
        <v>1018</v>
      </c>
      <c r="H27" s="3" t="s">
        <v>1129</v>
      </c>
      <c r="I27" s="3"/>
      <c r="J27" t="s">
        <v>1313</v>
      </c>
    </row>
    <row r="28" spans="1:10">
      <c r="A28" s="3">
        <v>27</v>
      </c>
      <c r="B28" s="3" t="s">
        <v>1010</v>
      </c>
      <c r="C28" s="3" t="s">
        <v>157</v>
      </c>
      <c r="D28" s="3" t="s">
        <v>1130</v>
      </c>
      <c r="E28" s="3" t="s">
        <v>1131</v>
      </c>
      <c r="F28" s="3" t="s">
        <v>1132</v>
      </c>
      <c r="G28" s="3" t="s">
        <v>1133</v>
      </c>
      <c r="H28" s="3" t="s">
        <v>1134</v>
      </c>
      <c r="I28" s="3"/>
      <c r="J28" t="s">
        <v>1313</v>
      </c>
    </row>
    <row r="29" spans="1:10">
      <c r="A29" s="3">
        <v>28</v>
      </c>
      <c r="B29" s="3" t="s">
        <v>1010</v>
      </c>
      <c r="C29" s="3" t="s">
        <v>157</v>
      </c>
      <c r="D29" s="3" t="s">
        <v>1135</v>
      </c>
      <c r="E29" s="3" t="s">
        <v>1136</v>
      </c>
      <c r="F29" s="3" t="s">
        <v>1137</v>
      </c>
      <c r="G29" s="3" t="s">
        <v>1138</v>
      </c>
      <c r="H29" s="3" t="s">
        <v>1139</v>
      </c>
      <c r="I29" s="3"/>
      <c r="J29" t="s">
        <v>1313</v>
      </c>
    </row>
    <row r="30" spans="1:10">
      <c r="A30" s="3">
        <v>29</v>
      </c>
      <c r="B30" s="3" t="s">
        <v>1010</v>
      </c>
      <c r="C30" s="3" t="s">
        <v>157</v>
      </c>
      <c r="D30" s="3" t="s">
        <v>1140</v>
      </c>
      <c r="E30" s="3" t="s">
        <v>1141</v>
      </c>
      <c r="F30" s="3" t="s">
        <v>1142</v>
      </c>
      <c r="G30" s="3" t="s">
        <v>1068</v>
      </c>
      <c r="H30" s="3" t="s">
        <v>1143</v>
      </c>
      <c r="I30" s="3"/>
      <c r="J30" t="s">
        <v>1313</v>
      </c>
    </row>
    <row r="31" spans="1:10">
      <c r="A31" s="3">
        <v>30</v>
      </c>
      <c r="B31" s="3" t="s">
        <v>1010</v>
      </c>
      <c r="C31" s="3" t="s">
        <v>157</v>
      </c>
      <c r="D31" s="3" t="s">
        <v>1144</v>
      </c>
      <c r="E31" s="3" t="s">
        <v>1145</v>
      </c>
      <c r="F31" s="3" t="s">
        <v>1146</v>
      </c>
      <c r="G31" s="3" t="s">
        <v>1054</v>
      </c>
      <c r="H31" s="3" t="s">
        <v>1147</v>
      </c>
      <c r="I31" s="3"/>
      <c r="J31" t="s">
        <v>1313</v>
      </c>
    </row>
    <row r="32" spans="1:10">
      <c r="A32" s="3">
        <v>31</v>
      </c>
      <c r="B32" s="3" t="s">
        <v>1010</v>
      </c>
      <c r="C32" s="3" t="s">
        <v>157</v>
      </c>
      <c r="D32" s="3" t="s">
        <v>1148</v>
      </c>
      <c r="E32" s="3" t="s">
        <v>1149</v>
      </c>
      <c r="F32" s="3" t="s">
        <v>1150</v>
      </c>
      <c r="G32" s="3" t="s">
        <v>1151</v>
      </c>
      <c r="H32" s="3" t="s">
        <v>1152</v>
      </c>
      <c r="I32" s="3"/>
      <c r="J32" t="s">
        <v>1313</v>
      </c>
    </row>
    <row r="33" spans="1:10">
      <c r="A33" s="3">
        <v>32</v>
      </c>
      <c r="B33" s="3" t="s">
        <v>1010</v>
      </c>
      <c r="C33" s="3" t="s">
        <v>157</v>
      </c>
      <c r="D33" s="3" t="s">
        <v>1153</v>
      </c>
      <c r="E33" s="3" t="s">
        <v>1154</v>
      </c>
      <c r="F33" s="3" t="s">
        <v>1155</v>
      </c>
      <c r="G33" s="3" t="s">
        <v>1156</v>
      </c>
      <c r="H33" s="3" t="s">
        <v>1157</v>
      </c>
      <c r="I33" s="3"/>
      <c r="J33" t="s">
        <v>1313</v>
      </c>
    </row>
    <row r="34" spans="1:10">
      <c r="A34" s="3">
        <v>33</v>
      </c>
      <c r="B34" s="3" t="s">
        <v>1010</v>
      </c>
      <c r="C34" s="3" t="s">
        <v>157</v>
      </c>
      <c r="D34" s="3" t="s">
        <v>1158</v>
      </c>
      <c r="E34" s="3" t="s">
        <v>1159</v>
      </c>
      <c r="F34" s="3" t="s">
        <v>1160</v>
      </c>
      <c r="G34" s="3" t="s">
        <v>1161</v>
      </c>
      <c r="H34" s="3" t="s">
        <v>1162</v>
      </c>
      <c r="I34" s="3"/>
      <c r="J34" t="s">
        <v>1313</v>
      </c>
    </row>
    <row r="35" spans="1:10">
      <c r="A35" s="3">
        <v>34</v>
      </c>
      <c r="B35" s="3" t="s">
        <v>1010</v>
      </c>
      <c r="C35" s="3" t="s">
        <v>157</v>
      </c>
      <c r="D35" s="3" t="s">
        <v>1163</v>
      </c>
      <c r="E35" s="3" t="s">
        <v>1164</v>
      </c>
      <c r="F35" s="3" t="s">
        <v>1165</v>
      </c>
      <c r="G35" s="3" t="s">
        <v>1166</v>
      </c>
      <c r="H35" s="3" t="s">
        <v>1167</v>
      </c>
      <c r="I35" s="3"/>
      <c r="J35" t="s">
        <v>1313</v>
      </c>
    </row>
    <row r="36" spans="1:10">
      <c r="A36" s="3">
        <v>35</v>
      </c>
      <c r="B36" s="3" t="s">
        <v>1010</v>
      </c>
      <c r="C36" s="3" t="s">
        <v>157</v>
      </c>
      <c r="D36" s="3" t="s">
        <v>1168</v>
      </c>
      <c r="E36" s="3" t="s">
        <v>1169</v>
      </c>
      <c r="F36" s="3" t="s">
        <v>1170</v>
      </c>
      <c r="G36" s="3" t="s">
        <v>1171</v>
      </c>
      <c r="H36" s="3" t="s">
        <v>1172</v>
      </c>
      <c r="I36" s="3"/>
      <c r="J36" t="s">
        <v>1313</v>
      </c>
    </row>
    <row r="37" spans="1:10">
      <c r="A37" s="3">
        <v>36</v>
      </c>
      <c r="B37" s="3" t="s">
        <v>1010</v>
      </c>
      <c r="C37" s="3" t="s">
        <v>157</v>
      </c>
      <c r="D37" s="3" t="s">
        <v>1173</v>
      </c>
      <c r="E37" s="3" t="s">
        <v>1174</v>
      </c>
      <c r="F37" s="3" t="s">
        <v>1175</v>
      </c>
      <c r="G37" s="3" t="s">
        <v>1049</v>
      </c>
      <c r="H37" s="3" t="s">
        <v>1176</v>
      </c>
      <c r="I37" s="3"/>
      <c r="J37" t="s">
        <v>1313</v>
      </c>
    </row>
    <row r="38" spans="1:10">
      <c r="A38" s="3">
        <v>37</v>
      </c>
      <c r="B38" s="3" t="s">
        <v>1010</v>
      </c>
      <c r="C38" s="3" t="s">
        <v>157</v>
      </c>
      <c r="D38" s="3" t="s">
        <v>1177</v>
      </c>
      <c r="E38" s="3" t="s">
        <v>1178</v>
      </c>
      <c r="F38" s="3" t="s">
        <v>1179</v>
      </c>
      <c r="G38" s="3" t="s">
        <v>1180</v>
      </c>
      <c r="H38" s="3" t="s">
        <v>1181</v>
      </c>
      <c r="I38" s="3"/>
      <c r="J38" t="s">
        <v>1313</v>
      </c>
    </row>
    <row r="39" spans="1:10">
      <c r="A39" s="3">
        <v>38</v>
      </c>
      <c r="B39" s="3" t="s">
        <v>1010</v>
      </c>
      <c r="C39" s="3" t="s">
        <v>157</v>
      </c>
      <c r="D39" s="3" t="s">
        <v>1182</v>
      </c>
      <c r="E39" s="3" t="s">
        <v>1183</v>
      </c>
      <c r="F39" s="3" t="s">
        <v>1184</v>
      </c>
      <c r="G39" s="3" t="s">
        <v>1185</v>
      </c>
      <c r="H39" s="3" t="s">
        <v>1186</v>
      </c>
      <c r="I39" s="3"/>
      <c r="J39" t="s">
        <v>1313</v>
      </c>
    </row>
    <row r="40" spans="1:10">
      <c r="A40" s="3">
        <v>39</v>
      </c>
      <c r="B40" s="3" t="s">
        <v>1010</v>
      </c>
      <c r="C40" s="3" t="s">
        <v>157</v>
      </c>
      <c r="D40" s="3" t="s">
        <v>1187</v>
      </c>
      <c r="E40" s="3" t="s">
        <v>1188</v>
      </c>
      <c r="F40" s="3" t="s">
        <v>1189</v>
      </c>
      <c r="G40" s="3" t="s">
        <v>1190</v>
      </c>
      <c r="H40" s="3" t="s">
        <v>1191</v>
      </c>
      <c r="I40" s="3"/>
      <c r="J40" t="s">
        <v>1313</v>
      </c>
    </row>
    <row r="41" spans="1:10">
      <c r="A41" s="3">
        <v>40</v>
      </c>
      <c r="B41" s="3" t="s">
        <v>1010</v>
      </c>
      <c r="C41" s="3" t="s">
        <v>157</v>
      </c>
      <c r="D41" s="3" t="s">
        <v>1192</v>
      </c>
      <c r="E41" s="3" t="s">
        <v>1193</v>
      </c>
      <c r="F41" s="3" t="s">
        <v>1194</v>
      </c>
      <c r="G41" s="3" t="s">
        <v>1087</v>
      </c>
      <c r="H41" s="3" t="s">
        <v>1195</v>
      </c>
      <c r="I41" s="3"/>
      <c r="J41" t="s">
        <v>1313</v>
      </c>
    </row>
    <row r="42" spans="1:10">
      <c r="A42" s="3">
        <v>41</v>
      </c>
      <c r="B42" s="3" t="s">
        <v>1010</v>
      </c>
      <c r="C42" s="3" t="s">
        <v>157</v>
      </c>
      <c r="D42" s="3" t="s">
        <v>1196</v>
      </c>
      <c r="E42" s="3" t="s">
        <v>1197</v>
      </c>
      <c r="F42" s="3" t="s">
        <v>1198</v>
      </c>
      <c r="G42" s="3" t="s">
        <v>1063</v>
      </c>
      <c r="H42" s="3" t="s">
        <v>1199</v>
      </c>
      <c r="I42" s="3"/>
      <c r="J42" t="s">
        <v>1313</v>
      </c>
    </row>
    <row r="43" spans="1:10">
      <c r="A43" s="3">
        <v>42</v>
      </c>
      <c r="B43" s="3" t="s">
        <v>1010</v>
      </c>
      <c r="C43" s="3" t="s">
        <v>157</v>
      </c>
      <c r="D43" s="3" t="s">
        <v>1200</v>
      </c>
      <c r="E43" s="3" t="s">
        <v>1201</v>
      </c>
      <c r="F43" s="3" t="s">
        <v>1202</v>
      </c>
      <c r="G43" s="3" t="s">
        <v>1054</v>
      </c>
      <c r="H43" s="3" t="s">
        <v>1147</v>
      </c>
      <c r="I43" s="3"/>
      <c r="J43" t="s">
        <v>1313</v>
      </c>
    </row>
    <row r="44" spans="1:10">
      <c r="A44" s="3">
        <v>43</v>
      </c>
      <c r="B44" s="3" t="s">
        <v>1010</v>
      </c>
      <c r="C44" s="3" t="s">
        <v>157</v>
      </c>
      <c r="D44" s="3" t="s">
        <v>1203</v>
      </c>
      <c r="E44" s="3" t="s">
        <v>1204</v>
      </c>
      <c r="F44" s="3" t="s">
        <v>1205</v>
      </c>
      <c r="G44" s="3" t="s">
        <v>1171</v>
      </c>
      <c r="H44" s="3" t="s">
        <v>1206</v>
      </c>
      <c r="I44" s="3"/>
      <c r="J44" t="s">
        <v>1313</v>
      </c>
    </row>
    <row r="45" spans="1:10">
      <c r="A45" s="3">
        <v>44</v>
      </c>
      <c r="B45" s="3" t="s">
        <v>1010</v>
      </c>
      <c r="C45" s="3" t="s">
        <v>157</v>
      </c>
      <c r="D45" s="3" t="s">
        <v>1207</v>
      </c>
      <c r="E45" s="3" t="s">
        <v>1208</v>
      </c>
      <c r="F45" s="3" t="s">
        <v>1209</v>
      </c>
      <c r="G45" s="3" t="s">
        <v>1210</v>
      </c>
      <c r="H45" s="3" t="s">
        <v>1211</v>
      </c>
      <c r="I45" s="3"/>
      <c r="J45" t="s">
        <v>1313</v>
      </c>
    </row>
    <row r="46" spans="1:10">
      <c r="A46" s="3">
        <v>45</v>
      </c>
      <c r="B46" s="3" t="s">
        <v>1010</v>
      </c>
      <c r="C46" s="3" t="s">
        <v>157</v>
      </c>
      <c r="D46" s="3" t="s">
        <v>1212</v>
      </c>
      <c r="E46" s="3" t="s">
        <v>1213</v>
      </c>
      <c r="F46" s="3" t="s">
        <v>1214</v>
      </c>
      <c r="G46" s="3" t="s">
        <v>1018</v>
      </c>
      <c r="H46" s="3" t="s">
        <v>1215</v>
      </c>
      <c r="I46" s="3"/>
      <c r="J46" t="s">
        <v>1313</v>
      </c>
    </row>
    <row r="47" spans="1:10">
      <c r="A47" s="3">
        <v>46</v>
      </c>
      <c r="B47" s="3" t="s">
        <v>1010</v>
      </c>
      <c r="C47" s="3" t="s">
        <v>157</v>
      </c>
      <c r="D47" s="3" t="s">
        <v>1216</v>
      </c>
      <c r="E47" s="3" t="s">
        <v>1217</v>
      </c>
      <c r="F47" s="3" t="s">
        <v>1218</v>
      </c>
      <c r="G47" s="3" t="s">
        <v>1219</v>
      </c>
      <c r="H47" s="3" t="s">
        <v>1220</v>
      </c>
      <c r="I47" s="3"/>
      <c r="J47" t="s">
        <v>1313</v>
      </c>
    </row>
    <row r="48" spans="1:10">
      <c r="A48" s="3">
        <v>47</v>
      </c>
      <c r="B48" s="3" t="s">
        <v>1010</v>
      </c>
      <c r="C48" s="3" t="s">
        <v>157</v>
      </c>
      <c r="D48" s="3" t="s">
        <v>1221</v>
      </c>
      <c r="E48" s="3" t="s">
        <v>1222</v>
      </c>
      <c r="F48" s="3" t="s">
        <v>1218</v>
      </c>
      <c r="G48" s="3" t="s">
        <v>1063</v>
      </c>
      <c r="H48" s="3" t="s">
        <v>1223</v>
      </c>
      <c r="I48" s="3"/>
      <c r="J48" t="s">
        <v>1313</v>
      </c>
    </row>
    <row r="49" spans="1:10">
      <c r="A49" s="3">
        <v>48</v>
      </c>
      <c r="B49" s="3" t="s">
        <v>1010</v>
      </c>
      <c r="C49" s="3" t="s">
        <v>157</v>
      </c>
      <c r="D49" s="3" t="s">
        <v>1224</v>
      </c>
      <c r="E49" s="3" t="s">
        <v>1225</v>
      </c>
      <c r="F49" s="3" t="s">
        <v>1226</v>
      </c>
      <c r="G49" s="3" t="s">
        <v>1073</v>
      </c>
      <c r="H49" s="3" t="s">
        <v>1227</v>
      </c>
      <c r="I49" s="3"/>
      <c r="J49" t="s">
        <v>1313</v>
      </c>
    </row>
    <row r="50" spans="1:10">
      <c r="A50" s="3">
        <v>49</v>
      </c>
      <c r="B50" s="3" t="s">
        <v>1010</v>
      </c>
      <c r="C50" s="3" t="s">
        <v>157</v>
      </c>
      <c r="D50" s="3" t="s">
        <v>1228</v>
      </c>
      <c r="E50" s="3" t="s">
        <v>1229</v>
      </c>
      <c r="F50" s="3" t="s">
        <v>1230</v>
      </c>
      <c r="G50" s="3" t="s">
        <v>1073</v>
      </c>
      <c r="H50" s="3" t="s">
        <v>1231</v>
      </c>
      <c r="I50" s="3"/>
      <c r="J50" t="s">
        <v>1313</v>
      </c>
    </row>
    <row r="51" spans="1:10">
      <c r="A51" s="3">
        <v>50</v>
      </c>
      <c r="B51" s="3" t="s">
        <v>1010</v>
      </c>
      <c r="C51" s="3" t="s">
        <v>157</v>
      </c>
      <c r="D51" s="3" t="s">
        <v>1232</v>
      </c>
      <c r="E51" s="3" t="s">
        <v>1233</v>
      </c>
      <c r="F51" s="3" t="s">
        <v>1234</v>
      </c>
      <c r="G51" s="3" t="s">
        <v>1082</v>
      </c>
      <c r="H51" s="3" t="s">
        <v>1235</v>
      </c>
      <c r="I51" s="3"/>
      <c r="J51" t="s">
        <v>1313</v>
      </c>
    </row>
    <row r="52" spans="1:10">
      <c r="A52" s="3">
        <v>51</v>
      </c>
      <c r="B52" s="3" t="s">
        <v>1010</v>
      </c>
      <c r="C52" s="3" t="s">
        <v>157</v>
      </c>
      <c r="D52" s="3" t="s">
        <v>1236</v>
      </c>
      <c r="E52" s="3" t="s">
        <v>1237</v>
      </c>
      <c r="F52" s="3" t="s">
        <v>1238</v>
      </c>
      <c r="G52" s="3" t="s">
        <v>1063</v>
      </c>
      <c r="H52" s="3" t="s">
        <v>1239</v>
      </c>
      <c r="I52" s="3"/>
      <c r="J52" t="s">
        <v>1313</v>
      </c>
    </row>
    <row r="53" spans="1:10">
      <c r="A53" s="3">
        <v>52</v>
      </c>
      <c r="B53" s="3" t="s">
        <v>1010</v>
      </c>
      <c r="C53" s="3" t="s">
        <v>157</v>
      </c>
      <c r="D53" s="3" t="s">
        <v>1240</v>
      </c>
      <c r="E53" s="3" t="s">
        <v>1241</v>
      </c>
      <c r="F53" s="3" t="s">
        <v>1242</v>
      </c>
      <c r="G53" s="3" t="s">
        <v>1018</v>
      </c>
      <c r="H53" s="3" t="s">
        <v>1243</v>
      </c>
      <c r="I53" s="3"/>
      <c r="J53" t="s">
        <v>1313</v>
      </c>
    </row>
    <row r="54" spans="1:10">
      <c r="A54" s="3">
        <v>53</v>
      </c>
      <c r="B54" s="3" t="s">
        <v>1010</v>
      </c>
      <c r="C54" s="3" t="s">
        <v>157</v>
      </c>
      <c r="D54" s="3" t="s">
        <v>1244</v>
      </c>
      <c r="E54" s="3" t="s">
        <v>1245</v>
      </c>
      <c r="F54" s="3" t="s">
        <v>1246</v>
      </c>
      <c r="G54" s="3" t="s">
        <v>1068</v>
      </c>
      <c r="H54" s="3" t="s">
        <v>1247</v>
      </c>
      <c r="I54" s="3"/>
      <c r="J54" t="s">
        <v>1313</v>
      </c>
    </row>
    <row r="55" spans="1:10">
      <c r="A55" s="3">
        <v>54</v>
      </c>
      <c r="B55" s="3" t="s">
        <v>1010</v>
      </c>
      <c r="C55" s="3" t="s">
        <v>157</v>
      </c>
      <c r="D55" s="3" t="s">
        <v>1248</v>
      </c>
      <c r="E55" s="3" t="s">
        <v>1249</v>
      </c>
      <c r="F55" s="3" t="s">
        <v>1250</v>
      </c>
      <c r="G55" s="3" t="s">
        <v>1063</v>
      </c>
      <c r="H55" s="3" t="s">
        <v>1251</v>
      </c>
      <c r="I55" s="3"/>
      <c r="J55" t="s">
        <v>1313</v>
      </c>
    </row>
    <row r="56" spans="1:10">
      <c r="A56" s="3">
        <v>55</v>
      </c>
      <c r="B56" s="3" t="s">
        <v>1010</v>
      </c>
      <c r="C56" s="3" t="s">
        <v>157</v>
      </c>
      <c r="D56" s="3" t="s">
        <v>1252</v>
      </c>
      <c r="E56" s="3" t="s">
        <v>1253</v>
      </c>
      <c r="F56" s="3" t="s">
        <v>1254</v>
      </c>
      <c r="G56" s="3" t="s">
        <v>1063</v>
      </c>
      <c r="H56" s="3" t="s">
        <v>1255</v>
      </c>
      <c r="I56" s="3"/>
      <c r="J56" t="s">
        <v>1313</v>
      </c>
    </row>
    <row r="57" spans="1:10">
      <c r="A57" s="3">
        <v>56</v>
      </c>
      <c r="B57" s="3" t="s">
        <v>1010</v>
      </c>
      <c r="C57" s="3" t="s">
        <v>157</v>
      </c>
      <c r="D57" s="3" t="s">
        <v>1256</v>
      </c>
      <c r="E57" s="3" t="s">
        <v>1257</v>
      </c>
      <c r="F57" s="3" t="s">
        <v>1258</v>
      </c>
      <c r="G57" s="3" t="s">
        <v>1049</v>
      </c>
      <c r="H57" s="3" t="s">
        <v>1259</v>
      </c>
      <c r="I57" s="3"/>
      <c r="J57" t="s">
        <v>1313</v>
      </c>
    </row>
    <row r="58" spans="1:10">
      <c r="A58" s="3">
        <v>57</v>
      </c>
      <c r="B58" s="3" t="s">
        <v>1010</v>
      </c>
      <c r="C58" s="3" t="s">
        <v>157</v>
      </c>
      <c r="D58" s="3" t="s">
        <v>1260</v>
      </c>
      <c r="E58" s="3" t="s">
        <v>1261</v>
      </c>
      <c r="F58" s="3" t="s">
        <v>1262</v>
      </c>
      <c r="G58" s="3" t="s">
        <v>1018</v>
      </c>
      <c r="H58" s="3" t="s">
        <v>1263</v>
      </c>
      <c r="I58" s="3"/>
      <c r="J58" t="s">
        <v>1313</v>
      </c>
    </row>
    <row r="59" spans="1:10">
      <c r="A59" s="3">
        <v>58</v>
      </c>
      <c r="B59" s="3" t="s">
        <v>1010</v>
      </c>
      <c r="C59" s="3" t="s">
        <v>157</v>
      </c>
      <c r="D59" s="3" t="s">
        <v>1264</v>
      </c>
      <c r="E59" s="3" t="s">
        <v>1265</v>
      </c>
      <c r="F59" s="3" t="s">
        <v>1266</v>
      </c>
      <c r="G59" s="3" t="s">
        <v>1171</v>
      </c>
      <c r="H59" s="3" t="s">
        <v>1267</v>
      </c>
      <c r="I59" s="3"/>
      <c r="J59" t="s">
        <v>1313</v>
      </c>
    </row>
    <row r="60" spans="1:10">
      <c r="A60" s="3">
        <v>59</v>
      </c>
      <c r="B60" s="3" t="s">
        <v>1010</v>
      </c>
      <c r="C60" s="3" t="s">
        <v>157</v>
      </c>
      <c r="D60" s="3" t="s">
        <v>1268</v>
      </c>
      <c r="E60" s="3" t="s">
        <v>1269</v>
      </c>
      <c r="F60" s="3" t="s">
        <v>1270</v>
      </c>
      <c r="G60" s="3" t="s">
        <v>1156</v>
      </c>
      <c r="H60" s="3" t="s">
        <v>1271</v>
      </c>
      <c r="I60" s="3"/>
      <c r="J60" t="s">
        <v>1313</v>
      </c>
    </row>
    <row r="61" spans="1:10">
      <c r="A61" s="3">
        <v>60</v>
      </c>
      <c r="B61" s="3" t="s">
        <v>1010</v>
      </c>
      <c r="C61" s="3" t="s">
        <v>157</v>
      </c>
      <c r="D61" s="3" t="s">
        <v>1272</v>
      </c>
      <c r="E61" s="3" t="s">
        <v>1273</v>
      </c>
      <c r="F61" s="3" t="s">
        <v>1274</v>
      </c>
      <c r="G61" s="3" t="s">
        <v>1018</v>
      </c>
      <c r="H61" s="3" t="s">
        <v>1275</v>
      </c>
      <c r="I61" s="3"/>
      <c r="J61" t="s">
        <v>1313</v>
      </c>
    </row>
    <row r="62" spans="1:10">
      <c r="A62" s="3">
        <v>61</v>
      </c>
      <c r="B62" s="3" t="s">
        <v>1010</v>
      </c>
      <c r="C62" s="3" t="s">
        <v>157</v>
      </c>
      <c r="D62" s="3" t="s">
        <v>1276</v>
      </c>
      <c r="E62" s="3" t="s">
        <v>1277</v>
      </c>
      <c r="F62" s="3" t="s">
        <v>1013</v>
      </c>
      <c r="G62" s="3" t="s">
        <v>1278</v>
      </c>
      <c r="H62" s="3" t="s">
        <v>1279</v>
      </c>
      <c r="I62" s="3"/>
      <c r="J62" t="s">
        <v>1313</v>
      </c>
    </row>
    <row r="63" spans="1:10">
      <c r="A63" s="3">
        <v>62</v>
      </c>
      <c r="B63" s="3" t="s">
        <v>1010</v>
      </c>
      <c r="C63" s="3" t="s">
        <v>157</v>
      </c>
      <c r="D63" s="3" t="s">
        <v>1280</v>
      </c>
      <c r="E63" s="3" t="s">
        <v>1281</v>
      </c>
      <c r="F63" s="3" t="s">
        <v>1282</v>
      </c>
      <c r="G63" s="3" t="s">
        <v>1283</v>
      </c>
      <c r="H63" s="3" t="s">
        <v>1284</v>
      </c>
      <c r="I63" s="3"/>
      <c r="J63" t="s">
        <v>1313</v>
      </c>
    </row>
    <row r="64" spans="1:10">
      <c r="A64" s="3">
        <v>63</v>
      </c>
      <c r="B64" s="3" t="s">
        <v>1010</v>
      </c>
      <c r="C64" s="3" t="s">
        <v>157</v>
      </c>
      <c r="D64" s="3" t="s">
        <v>1285</v>
      </c>
      <c r="E64" s="3" t="s">
        <v>1286</v>
      </c>
      <c r="F64" s="3" t="s">
        <v>1287</v>
      </c>
      <c r="G64" s="3" t="s">
        <v>1073</v>
      </c>
      <c r="H64" s="3" t="s">
        <v>1288</v>
      </c>
      <c r="I64" s="3"/>
      <c r="J64" t="s">
        <v>1313</v>
      </c>
    </row>
    <row r="65" spans="1:10">
      <c r="A65" s="3">
        <v>64</v>
      </c>
      <c r="B65" s="3" t="s">
        <v>1010</v>
      </c>
      <c r="C65" s="3" t="s">
        <v>157</v>
      </c>
      <c r="D65" s="3" t="s">
        <v>1289</v>
      </c>
      <c r="E65" s="3" t="s">
        <v>1290</v>
      </c>
      <c r="F65" s="3" t="s">
        <v>1291</v>
      </c>
      <c r="G65" s="3" t="s">
        <v>1292</v>
      </c>
      <c r="H65" s="3" t="s">
        <v>1293</v>
      </c>
      <c r="I65" s="3"/>
      <c r="J65" t="s">
        <v>1313</v>
      </c>
    </row>
    <row r="66" spans="1:10">
      <c r="A66" s="3">
        <v>65</v>
      </c>
      <c r="B66" s="3" t="s">
        <v>1010</v>
      </c>
      <c r="C66" s="3" t="s">
        <v>157</v>
      </c>
      <c r="D66" s="3" t="s">
        <v>1294</v>
      </c>
      <c r="E66" s="3" t="s">
        <v>1295</v>
      </c>
      <c r="F66" s="3" t="s">
        <v>1296</v>
      </c>
      <c r="G66" s="3" t="s">
        <v>1161</v>
      </c>
      <c r="H66" s="3" t="s">
        <v>1297</v>
      </c>
      <c r="I66" s="3"/>
      <c r="J66" t="s">
        <v>1313</v>
      </c>
    </row>
    <row r="67" spans="1:10">
      <c r="A67" s="3">
        <v>66</v>
      </c>
      <c r="B67" s="3" t="s">
        <v>1010</v>
      </c>
      <c r="C67" s="3" t="s">
        <v>157</v>
      </c>
      <c r="D67" s="3" t="s">
        <v>1298</v>
      </c>
      <c r="E67" s="3" t="s">
        <v>1299</v>
      </c>
      <c r="F67" s="3" t="s">
        <v>1300</v>
      </c>
      <c r="G67" s="3" t="s">
        <v>1138</v>
      </c>
      <c r="H67" s="3" t="s">
        <v>1301</v>
      </c>
      <c r="I67" s="3"/>
      <c r="J67" t="s">
        <v>1313</v>
      </c>
    </row>
    <row r="68" spans="1:10">
      <c r="A68" s="3">
        <v>67</v>
      </c>
      <c r="B68" s="3" t="s">
        <v>1010</v>
      </c>
      <c r="C68" s="3" t="s">
        <v>157</v>
      </c>
      <c r="D68" s="3" t="s">
        <v>1302</v>
      </c>
      <c r="E68" s="3" t="s">
        <v>1303</v>
      </c>
      <c r="F68" s="3" t="s">
        <v>1304</v>
      </c>
      <c r="G68" s="3" t="s">
        <v>1018</v>
      </c>
      <c r="H68" s="3"/>
      <c r="I68" s="3"/>
      <c r="J68" t="s">
        <v>1313</v>
      </c>
    </row>
    <row r="69" spans="1:10">
      <c r="A69" s="3">
        <v>68</v>
      </c>
      <c r="B69" s="3" t="s">
        <v>1010</v>
      </c>
      <c r="C69" s="3" t="s">
        <v>157</v>
      </c>
      <c r="D69" s="3" t="s">
        <v>1305</v>
      </c>
      <c r="E69" s="3" t="s">
        <v>1306</v>
      </c>
      <c r="F69" s="3" t="s">
        <v>1307</v>
      </c>
      <c r="G69" s="3" t="s">
        <v>1292</v>
      </c>
      <c r="H69" s="3" t="s">
        <v>1308</v>
      </c>
      <c r="I69" s="3"/>
      <c r="J69" t="s">
        <v>1313</v>
      </c>
    </row>
    <row r="70" spans="1:10">
      <c r="A70" s="3">
        <v>69</v>
      </c>
      <c r="B70" s="3" t="s">
        <v>1010</v>
      </c>
      <c r="C70" s="3" t="s">
        <v>157</v>
      </c>
      <c r="D70" s="3" t="s">
        <v>1309</v>
      </c>
      <c r="E70" s="3" t="s">
        <v>1310</v>
      </c>
      <c r="F70" s="3" t="s">
        <v>1311</v>
      </c>
      <c r="G70" s="3" t="s">
        <v>1312</v>
      </c>
      <c r="H70" s="3"/>
      <c r="I70" s="3"/>
      <c r="J70" t="s">
        <v>1313</v>
      </c>
    </row>
  </sheetData>
  <sheetProtection formatColumns="0" formatRows="0"/>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1">
    <tabColor rgb="FFCCCCFF"/>
    <pageSetUpPr fitToPage="1"/>
  </sheetPr>
  <dimension ref="A1:R24"/>
  <sheetViews>
    <sheetView showGridLines="0" topLeftCell="C3" zoomScale="90" zoomScaleNormal="90" workbookViewId="0">
      <selection activeCell="D4" sqref="D4:H4"/>
    </sheetView>
  </sheetViews>
  <sheetFormatPr defaultRowHeight="15"/>
  <cols>
    <col min="1" max="2" width="9.140625" hidden="1" customWidth="1"/>
    <col min="3" max="3" width="3.7109375" customWidth="1"/>
    <col min="4" max="4" width="6.28515625" customWidth="1"/>
    <col min="5" max="5" width="46.42578125" customWidth="1"/>
    <col min="6" max="6" width="3.7109375" customWidth="1"/>
    <col min="7" max="7" width="5.7109375" customWidth="1"/>
    <col min="8" max="8" width="41.42578125" bestFit="1" customWidth="1"/>
    <col min="9" max="9" width="3.7109375" customWidth="1"/>
    <col min="10" max="10" width="5.7109375" customWidth="1"/>
    <col min="11" max="11" width="32.5703125" customWidth="1"/>
    <col min="12" max="12" width="14.85546875" customWidth="1"/>
    <col min="13" max="13" width="3.7109375" hidden="1" customWidth="1"/>
    <col min="14" max="16" width="9.140625" hidden="1" customWidth="1"/>
    <col min="17" max="17" width="25.7109375" hidden="1" customWidth="1"/>
    <col min="18" max="18" width="14.42578125" hidden="1" customWidth="1"/>
  </cols>
  <sheetData>
    <row r="1" spans="2:18" ht="16.5" hidden="1" customHeight="1">
      <c r="K1" t="s">
        <v>515</v>
      </c>
      <c r="L1" t="s">
        <v>401</v>
      </c>
      <c r="M1" t="s">
        <v>514</v>
      </c>
    </row>
    <row r="2" spans="2:18" ht="16.5" hidden="1" customHeight="1"/>
    <row r="3" spans="2:18" ht="3" customHeight="1"/>
    <row r="4" spans="2:18">
      <c r="D4" s="1" t="s">
        <v>397</v>
      </c>
      <c r="E4" s="1"/>
      <c r="F4" s="1"/>
      <c r="G4" s="1"/>
      <c r="H4" s="1"/>
    </row>
    <row r="5" spans="2:18" ht="3" hidden="1" customHeight="1"/>
    <row r="6" spans="2:18" ht="20.100000000000001" hidden="1" customHeight="1">
      <c r="D6" s="1"/>
      <c r="E6" s="1"/>
      <c r="F6" s="1" t="s">
        <v>84</v>
      </c>
      <c r="G6" s="1"/>
    </row>
    <row r="7" spans="2:18" ht="3" customHeight="1"/>
    <row r="8" spans="2:18">
      <c r="D8" s="1" t="s">
        <v>16</v>
      </c>
      <c r="E8" s="1"/>
      <c r="F8" s="1" t="s">
        <v>398</v>
      </c>
      <c r="G8" s="1"/>
      <c r="H8" s="1"/>
      <c r="I8" s="1" t="s">
        <v>399</v>
      </c>
      <c r="J8" s="1"/>
      <c r="K8" s="1"/>
      <c r="L8" s="1"/>
    </row>
    <row r="9" spans="2:18" ht="20.25" customHeight="1">
      <c r="D9" t="s">
        <v>92</v>
      </c>
      <c r="E9" t="s">
        <v>400</v>
      </c>
      <c r="F9" s="1" t="s">
        <v>92</v>
      </c>
      <c r="G9" s="1"/>
      <c r="H9" t="s">
        <v>400</v>
      </c>
      <c r="I9" s="1" t="s">
        <v>92</v>
      </c>
      <c r="J9" s="1"/>
      <c r="K9" t="s">
        <v>400</v>
      </c>
      <c r="L9" t="s">
        <v>401</v>
      </c>
    </row>
    <row r="10" spans="2:18" ht="12" customHeight="1">
      <c r="D10" t="s">
        <v>93</v>
      </c>
      <c r="E10" t="s">
        <v>49</v>
      </c>
      <c r="F10" s="1" t="s">
        <v>50</v>
      </c>
      <c r="G10" s="1"/>
      <c r="H10" t="s">
        <v>51</v>
      </c>
      <c r="I10" s="1" t="s">
        <v>68</v>
      </c>
      <c r="J10" s="1"/>
      <c r="K10" t="s">
        <v>69</v>
      </c>
      <c r="L10" t="s">
        <v>183</v>
      </c>
    </row>
    <row r="11" spans="2:18" hidden="1">
      <c r="D11">
        <v>0</v>
      </c>
      <c r="M11" t="s">
        <v>520</v>
      </c>
      <c r="P11" t="s">
        <v>518</v>
      </c>
      <c r="Q11" t="s">
        <v>519</v>
      </c>
      <c r="R11" t="s">
        <v>583</v>
      </c>
    </row>
    <row r="12" spans="2:18" ht="0.95" customHeight="1">
      <c r="B12" t="s">
        <v>405</v>
      </c>
      <c r="C12" s="1"/>
      <c r="D12" s="1">
        <v>1</v>
      </c>
      <c r="E12" s="1" t="s">
        <v>1325</v>
      </c>
      <c r="G12">
        <v>0</v>
      </c>
      <c r="J12" t="s">
        <v>517</v>
      </c>
      <c r="M12">
        <f t="shared" ref="M12:M20" si="0">mergeValue(H12)</f>
        <v>0</v>
      </c>
      <c r="P12" t="str">
        <f>IF(ISERROR(MATCH(Q12,MODesc,0)),"n","y")</f>
        <v>y</v>
      </c>
      <c r="Q12" t="s">
        <v>1325</v>
      </c>
      <c r="R12" t="str">
        <f>K12&amp;"("&amp;L12&amp;")"</f>
        <v>()</v>
      </c>
    </row>
    <row r="13" spans="2:18" ht="0.95" customHeight="1">
      <c r="B13" t="s">
        <v>405</v>
      </c>
      <c r="C13" s="1"/>
      <c r="D13" s="1"/>
      <c r="E13" s="1"/>
      <c r="F13" s="1"/>
      <c r="G13" s="1">
        <v>1</v>
      </c>
      <c r="H13" s="1" t="s">
        <v>798</v>
      </c>
      <c r="J13" t="s">
        <v>517</v>
      </c>
      <c r="M13" t="str">
        <f t="shared" si="0"/>
        <v>Гдовский район</v>
      </c>
      <c r="R13" t="str">
        <f>K13&amp;"("&amp;L13&amp;")"</f>
        <v>()</v>
      </c>
    </row>
    <row r="14" spans="2:18" ht="15" customHeight="1">
      <c r="B14" t="s">
        <v>405</v>
      </c>
      <c r="C14" s="1"/>
      <c r="D14" s="1"/>
      <c r="E14" s="1"/>
      <c r="F14" s="1"/>
      <c r="G14" s="1"/>
      <c r="H14" s="1"/>
      <c r="J14">
        <v>1</v>
      </c>
      <c r="K14" t="s">
        <v>799</v>
      </c>
      <c r="L14" t="s">
        <v>800</v>
      </c>
      <c r="M14" t="str">
        <f t="shared" si="0"/>
        <v>Гдовский район</v>
      </c>
      <c r="R14" t="str">
        <f>K14&amp;" ("&amp;L14&amp;")"</f>
        <v>Гдов (58608101)</v>
      </c>
    </row>
    <row r="15" spans="2:18" ht="0.95" customHeight="1">
      <c r="B15" t="s">
        <v>405</v>
      </c>
      <c r="C15" s="1"/>
      <c r="D15" s="1">
        <v>2</v>
      </c>
      <c r="E15" s="1" t="s">
        <v>1326</v>
      </c>
      <c r="G15">
        <v>0</v>
      </c>
      <c r="J15" t="s">
        <v>517</v>
      </c>
      <c r="M15">
        <f t="shared" si="0"/>
        <v>0</v>
      </c>
      <c r="P15" t="str">
        <f>IF(ISERROR(MATCH(Q15,MODesc,0)),"n","y")</f>
        <v>y</v>
      </c>
      <c r="Q15" t="s">
        <v>1326</v>
      </c>
      <c r="R15" t="str">
        <f>K15&amp;"("&amp;L15&amp;")"</f>
        <v>()</v>
      </c>
    </row>
    <row r="16" spans="2:18" ht="0.95" customHeight="1">
      <c r="B16" t="s">
        <v>405</v>
      </c>
      <c r="C16" s="1"/>
      <c r="D16" s="1"/>
      <c r="E16" s="1"/>
      <c r="F16" s="1"/>
      <c r="G16" s="1">
        <v>1</v>
      </c>
      <c r="H16" s="1" t="s">
        <v>948</v>
      </c>
      <c r="J16" t="s">
        <v>517</v>
      </c>
      <c r="M16" t="str">
        <f t="shared" si="0"/>
        <v>Пушкиногорский район</v>
      </c>
      <c r="R16" t="str">
        <f>K16&amp;"("&amp;L16&amp;")"</f>
        <v>()</v>
      </c>
    </row>
    <row r="17" spans="2:18" ht="15" customHeight="1">
      <c r="B17" t="s">
        <v>405</v>
      </c>
      <c r="C17" s="1"/>
      <c r="D17" s="1"/>
      <c r="E17" s="1"/>
      <c r="F17" s="1"/>
      <c r="G17" s="1"/>
      <c r="H17" s="1"/>
      <c r="J17">
        <v>1</v>
      </c>
      <c r="K17" t="s">
        <v>953</v>
      </c>
      <c r="L17" t="s">
        <v>954</v>
      </c>
      <c r="M17" t="str">
        <f t="shared" si="0"/>
        <v>Пушкиногорский район</v>
      </c>
      <c r="R17" t="str">
        <f>K17&amp;" ("&amp;L17&amp;")"</f>
        <v>Пушкиногорье (58651152)</v>
      </c>
    </row>
    <row r="18" spans="2:18" ht="0.95" customHeight="1">
      <c r="B18" t="s">
        <v>405</v>
      </c>
      <c r="C18" s="1"/>
      <c r="D18" s="1">
        <v>3</v>
      </c>
      <c r="E18" s="1" t="s">
        <v>1327</v>
      </c>
      <c r="G18">
        <v>0</v>
      </c>
      <c r="J18" t="s">
        <v>517</v>
      </c>
      <c r="M18">
        <f t="shared" si="0"/>
        <v>0</v>
      </c>
      <c r="P18" t="str">
        <f>IF(ISERROR(MATCH(Q18,MODesc,0)),"n","y")</f>
        <v>y</v>
      </c>
      <c r="Q18" t="s">
        <v>1327</v>
      </c>
      <c r="R18" t="str">
        <f>K18&amp;"("&amp;L18&amp;")"</f>
        <v>()</v>
      </c>
    </row>
    <row r="19" spans="2:18" ht="0.95" customHeight="1">
      <c r="B19" t="s">
        <v>405</v>
      </c>
      <c r="C19" s="1"/>
      <c r="D19" s="1"/>
      <c r="E19" s="1"/>
      <c r="F19" s="1"/>
      <c r="G19" s="1">
        <v>1</v>
      </c>
      <c r="H19" s="1" t="s">
        <v>948</v>
      </c>
      <c r="J19" t="s">
        <v>517</v>
      </c>
      <c r="M19" t="str">
        <f t="shared" si="0"/>
        <v>Пушкиногорский район</v>
      </c>
      <c r="R19" t="str">
        <f>K19&amp;"("&amp;L19&amp;")"</f>
        <v>()</v>
      </c>
    </row>
    <row r="20" spans="2:18" ht="15" customHeight="1">
      <c r="B20" t="s">
        <v>405</v>
      </c>
      <c r="C20" s="1"/>
      <c r="D20" s="1"/>
      <c r="E20" s="1"/>
      <c r="F20" s="1"/>
      <c r="G20" s="1"/>
      <c r="H20" s="1"/>
      <c r="J20">
        <v>1</v>
      </c>
      <c r="K20" t="s">
        <v>948</v>
      </c>
      <c r="L20" t="s">
        <v>949</v>
      </c>
      <c r="M20" t="str">
        <f t="shared" si="0"/>
        <v>Пушкиногорский район</v>
      </c>
      <c r="R20" t="str">
        <f>K20&amp;" ("&amp;L20&amp;")"</f>
        <v>Пушкиногорский район (58651000)</v>
      </c>
    </row>
    <row r="21" spans="2:18" ht="0.95" customHeight="1">
      <c r="B21" t="s">
        <v>402</v>
      </c>
      <c r="Q21" t="s">
        <v>19</v>
      </c>
    </row>
    <row r="22" spans="2:18" ht="21" customHeight="1"/>
    <row r="24" spans="2:18" ht="0.75" customHeight="1"/>
  </sheetData>
  <sheetProtection sheet="1" objects="1" scenarios="1" formatColumns="0" formatRows="0"/>
  <mergeCells count="28">
    <mergeCell ref="H19:H20"/>
    <mergeCell ref="C18:C20"/>
    <mergeCell ref="D18:D20"/>
    <mergeCell ref="E18:E20"/>
    <mergeCell ref="F19:F20"/>
    <mergeCell ref="G19:G20"/>
    <mergeCell ref="H13:H14"/>
    <mergeCell ref="C15:C17"/>
    <mergeCell ref="D15:D17"/>
    <mergeCell ref="E15:E17"/>
    <mergeCell ref="F16:F17"/>
    <mergeCell ref="G16:G17"/>
    <mergeCell ref="H16:H17"/>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E15 E18">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modClassifierValidate">
    <tabColor indexed="47"/>
  </sheetPr>
  <dimension ref="A1"/>
  <sheetViews>
    <sheetView showGridLines="0" workbookViewId="0"/>
  </sheetViews>
  <sheetFormatPr defaultRowHeight="15"/>
  <sheetData/>
  <phoneticPr fontId="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Prov">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Hyp">
    <tabColor indexed="47"/>
  </sheetPr>
  <dimension ref="A1"/>
  <sheetViews>
    <sheetView showGridLines="0" workbookViewId="0"/>
  </sheetViews>
  <sheetFormatPr defaultRowHeight="15"/>
  <sheetData/>
  <sheetProtection formatColumns="0" formatRows="0"/>
  <phoneticPr fontId="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sheetPr codeName="modServiceModule">
    <tabColor indexed="47"/>
  </sheetPr>
  <dimension ref="A1"/>
  <sheetViews>
    <sheetView showGridLines="0" workbookViewId="0"/>
  </sheetViews>
  <sheetFormatPr defaultRowHeight="15"/>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sheetPr codeName="modList01">
    <tabColor indexed="47"/>
  </sheetPr>
  <dimension ref="A12:A424"/>
  <sheetViews>
    <sheetView showGridLines="0" workbookViewId="0"/>
  </sheetViews>
  <sheetFormatPr defaultRowHeight="1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0"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sheetPr codeName="modList03">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TSH_REESTR_MO">
    <tabColor indexed="47"/>
  </sheetPr>
  <dimension ref="A1:D213"/>
  <sheetViews>
    <sheetView showGridLines="0" workbookViewId="0"/>
  </sheetViews>
  <sheetFormatPr defaultRowHeight="15"/>
  <sheetData>
    <row r="1" spans="1:4">
      <c r="A1" t="s">
        <v>986</v>
      </c>
      <c r="B1" t="s">
        <v>514</v>
      </c>
      <c r="C1" t="s">
        <v>515</v>
      </c>
      <c r="D1" t="s">
        <v>985</v>
      </c>
    </row>
    <row r="2" spans="1:4">
      <c r="A2">
        <v>1</v>
      </c>
      <c r="B2" t="s">
        <v>776</v>
      </c>
      <c r="C2" t="s">
        <v>777</v>
      </c>
      <c r="D2">
        <v>58604470</v>
      </c>
    </row>
    <row r="3" spans="1:4">
      <c r="A3">
        <v>2</v>
      </c>
      <c r="B3" t="s">
        <v>776</v>
      </c>
      <c r="C3" t="s">
        <v>776</v>
      </c>
      <c r="D3">
        <v>58604000</v>
      </c>
    </row>
    <row r="4" spans="1:4">
      <c r="A4">
        <v>3</v>
      </c>
      <c r="B4" t="s">
        <v>776</v>
      </c>
      <c r="C4" t="s">
        <v>778</v>
      </c>
      <c r="D4">
        <v>58604415</v>
      </c>
    </row>
    <row r="5" spans="1:4">
      <c r="A5">
        <v>4</v>
      </c>
      <c r="B5" t="s">
        <v>776</v>
      </c>
      <c r="C5" t="s">
        <v>779</v>
      </c>
      <c r="D5">
        <v>58604151</v>
      </c>
    </row>
    <row r="6" spans="1:4">
      <c r="A6">
        <v>5</v>
      </c>
      <c r="B6" t="s">
        <v>776</v>
      </c>
      <c r="C6" t="s">
        <v>780</v>
      </c>
      <c r="D6">
        <v>58604432</v>
      </c>
    </row>
    <row r="7" spans="1:4">
      <c r="A7">
        <v>6</v>
      </c>
      <c r="B7" t="s">
        <v>776</v>
      </c>
      <c r="C7" t="s">
        <v>781</v>
      </c>
      <c r="D7">
        <v>58604439</v>
      </c>
    </row>
    <row r="8" spans="1:4">
      <c r="A8">
        <v>7</v>
      </c>
      <c r="B8" t="s">
        <v>776</v>
      </c>
      <c r="C8" t="s">
        <v>782</v>
      </c>
      <c r="D8">
        <v>58604456</v>
      </c>
    </row>
    <row r="9" spans="1:4">
      <c r="A9">
        <v>8</v>
      </c>
      <c r="B9" t="s">
        <v>776</v>
      </c>
      <c r="C9" t="s">
        <v>783</v>
      </c>
      <c r="D9">
        <v>58604472</v>
      </c>
    </row>
    <row r="10" spans="1:4">
      <c r="A10">
        <v>9</v>
      </c>
      <c r="B10" t="s">
        <v>776</v>
      </c>
      <c r="C10" t="s">
        <v>784</v>
      </c>
      <c r="D10">
        <v>58604471</v>
      </c>
    </row>
    <row r="11" spans="1:4">
      <c r="A11">
        <v>10</v>
      </c>
      <c r="B11" t="s">
        <v>776</v>
      </c>
      <c r="C11" t="s">
        <v>785</v>
      </c>
      <c r="D11">
        <v>58604482</v>
      </c>
    </row>
    <row r="12" spans="1:4">
      <c r="A12">
        <v>11</v>
      </c>
      <c r="B12" t="s">
        <v>786</v>
      </c>
      <c r="C12" t="s">
        <v>787</v>
      </c>
      <c r="D12">
        <v>58606403</v>
      </c>
    </row>
    <row r="13" spans="1:4">
      <c r="A13">
        <v>12</v>
      </c>
      <c r="B13" t="s">
        <v>786</v>
      </c>
      <c r="C13" t="s">
        <v>788</v>
      </c>
      <c r="D13">
        <v>58606404</v>
      </c>
    </row>
    <row r="14" spans="1:4">
      <c r="A14">
        <v>13</v>
      </c>
      <c r="B14" t="s">
        <v>786</v>
      </c>
      <c r="C14" t="s">
        <v>786</v>
      </c>
      <c r="D14">
        <v>58606000</v>
      </c>
    </row>
    <row r="15" spans="1:4">
      <c r="A15">
        <v>14</v>
      </c>
      <c r="B15" t="s">
        <v>786</v>
      </c>
      <c r="C15" t="s">
        <v>789</v>
      </c>
      <c r="D15">
        <v>58606408</v>
      </c>
    </row>
    <row r="16" spans="1:4">
      <c r="A16">
        <v>15</v>
      </c>
      <c r="B16" t="s">
        <v>786</v>
      </c>
      <c r="C16" t="s">
        <v>790</v>
      </c>
      <c r="D16">
        <v>58606416</v>
      </c>
    </row>
    <row r="17" spans="1:4">
      <c r="A17">
        <v>16</v>
      </c>
      <c r="B17" t="s">
        <v>786</v>
      </c>
      <c r="C17" t="s">
        <v>791</v>
      </c>
      <c r="D17">
        <v>58606424</v>
      </c>
    </row>
    <row r="18" spans="1:4">
      <c r="A18">
        <v>17</v>
      </c>
      <c r="B18" t="s">
        <v>786</v>
      </c>
      <c r="C18" t="s">
        <v>792</v>
      </c>
      <c r="D18">
        <v>58606428</v>
      </c>
    </row>
    <row r="19" spans="1:4">
      <c r="A19">
        <v>18</v>
      </c>
      <c r="B19" t="s">
        <v>786</v>
      </c>
      <c r="C19" t="s">
        <v>793</v>
      </c>
      <c r="D19">
        <v>58606432</v>
      </c>
    </row>
    <row r="20" spans="1:4">
      <c r="A20">
        <v>19</v>
      </c>
      <c r="B20" t="s">
        <v>786</v>
      </c>
      <c r="C20" t="s">
        <v>794</v>
      </c>
      <c r="D20">
        <v>58606436</v>
      </c>
    </row>
    <row r="21" spans="1:4">
      <c r="A21">
        <v>20</v>
      </c>
      <c r="B21" t="s">
        <v>786</v>
      </c>
      <c r="C21" t="s">
        <v>795</v>
      </c>
      <c r="D21">
        <v>58606444</v>
      </c>
    </row>
    <row r="22" spans="1:4">
      <c r="A22">
        <v>21</v>
      </c>
      <c r="B22" t="s">
        <v>786</v>
      </c>
      <c r="C22" t="s">
        <v>796</v>
      </c>
      <c r="D22">
        <v>58606448</v>
      </c>
    </row>
    <row r="23" spans="1:4">
      <c r="A23">
        <v>22</v>
      </c>
      <c r="B23" t="s">
        <v>786</v>
      </c>
      <c r="C23" t="s">
        <v>797</v>
      </c>
      <c r="D23">
        <v>58606452</v>
      </c>
    </row>
    <row r="24" spans="1:4">
      <c r="A24">
        <v>23</v>
      </c>
      <c r="B24" t="s">
        <v>798</v>
      </c>
      <c r="C24" t="s">
        <v>799</v>
      </c>
      <c r="D24">
        <v>58608101</v>
      </c>
    </row>
    <row r="25" spans="1:4">
      <c r="A25">
        <v>24</v>
      </c>
      <c r="B25" t="s">
        <v>798</v>
      </c>
      <c r="C25" t="s">
        <v>798</v>
      </c>
      <c r="D25">
        <v>58608000</v>
      </c>
    </row>
    <row r="26" spans="1:4">
      <c r="A26">
        <v>25</v>
      </c>
      <c r="B26" t="s">
        <v>798</v>
      </c>
      <c r="C26" t="s">
        <v>801</v>
      </c>
      <c r="D26">
        <v>58608412</v>
      </c>
    </row>
    <row r="27" spans="1:4">
      <c r="A27">
        <v>26</v>
      </c>
      <c r="B27" t="s">
        <v>798</v>
      </c>
      <c r="C27" t="s">
        <v>802</v>
      </c>
      <c r="D27">
        <v>58608416</v>
      </c>
    </row>
    <row r="28" spans="1:4">
      <c r="A28">
        <v>27</v>
      </c>
      <c r="B28" t="s">
        <v>798</v>
      </c>
      <c r="C28" t="s">
        <v>803</v>
      </c>
      <c r="D28">
        <v>58608420</v>
      </c>
    </row>
    <row r="29" spans="1:4">
      <c r="A29">
        <v>28</v>
      </c>
      <c r="B29" t="s">
        <v>798</v>
      </c>
      <c r="C29" t="s">
        <v>804</v>
      </c>
      <c r="D29">
        <v>58608424</v>
      </c>
    </row>
    <row r="30" spans="1:4">
      <c r="A30">
        <v>29</v>
      </c>
      <c r="B30" t="s">
        <v>798</v>
      </c>
      <c r="C30" t="s">
        <v>805</v>
      </c>
      <c r="D30">
        <v>58608432</v>
      </c>
    </row>
    <row r="31" spans="1:4">
      <c r="A31">
        <v>30</v>
      </c>
      <c r="B31" t="s">
        <v>798</v>
      </c>
      <c r="C31" t="s">
        <v>806</v>
      </c>
      <c r="D31">
        <v>58608436</v>
      </c>
    </row>
    <row r="32" spans="1:4">
      <c r="A32">
        <v>31</v>
      </c>
      <c r="B32" t="s">
        <v>798</v>
      </c>
      <c r="C32" t="s">
        <v>807</v>
      </c>
      <c r="D32">
        <v>58608440</v>
      </c>
    </row>
    <row r="33" spans="1:4">
      <c r="A33">
        <v>32</v>
      </c>
      <c r="B33" t="s">
        <v>798</v>
      </c>
      <c r="C33" t="s">
        <v>808</v>
      </c>
      <c r="D33">
        <v>58608444</v>
      </c>
    </row>
    <row r="34" spans="1:4">
      <c r="A34">
        <v>33</v>
      </c>
      <c r="B34" t="s">
        <v>809</v>
      </c>
      <c r="C34" t="s">
        <v>810</v>
      </c>
      <c r="D34">
        <v>58610407</v>
      </c>
    </row>
    <row r="35" spans="1:4">
      <c r="A35">
        <v>34</v>
      </c>
      <c r="B35" t="s">
        <v>809</v>
      </c>
      <c r="C35" t="s">
        <v>811</v>
      </c>
      <c r="D35">
        <v>58610151</v>
      </c>
    </row>
    <row r="36" spans="1:4">
      <c r="A36">
        <v>35</v>
      </c>
      <c r="B36" t="s">
        <v>809</v>
      </c>
      <c r="C36" t="s">
        <v>809</v>
      </c>
      <c r="D36">
        <v>58610000</v>
      </c>
    </row>
    <row r="37" spans="1:4">
      <c r="A37">
        <v>36</v>
      </c>
      <c r="B37" t="s">
        <v>809</v>
      </c>
      <c r="C37" t="s">
        <v>812</v>
      </c>
      <c r="D37">
        <v>58610419</v>
      </c>
    </row>
    <row r="38" spans="1:4">
      <c r="A38">
        <v>37</v>
      </c>
      <c r="B38" t="s">
        <v>809</v>
      </c>
      <c r="C38" t="s">
        <v>813</v>
      </c>
      <c r="D38">
        <v>58610445</v>
      </c>
    </row>
    <row r="39" spans="1:4">
      <c r="A39">
        <v>38</v>
      </c>
      <c r="B39" t="s">
        <v>809</v>
      </c>
      <c r="C39" t="s">
        <v>814</v>
      </c>
      <c r="D39">
        <v>58610452</v>
      </c>
    </row>
    <row r="40" spans="1:4">
      <c r="A40">
        <v>39</v>
      </c>
      <c r="B40" t="s">
        <v>809</v>
      </c>
      <c r="C40" t="s">
        <v>815</v>
      </c>
      <c r="D40">
        <v>58610460</v>
      </c>
    </row>
    <row r="41" spans="1:4">
      <c r="A41">
        <v>40</v>
      </c>
      <c r="B41" t="s">
        <v>816</v>
      </c>
      <c r="C41" t="s">
        <v>817</v>
      </c>
      <c r="D41">
        <v>58612411</v>
      </c>
    </row>
    <row r="42" spans="1:4">
      <c r="A42">
        <v>41</v>
      </c>
      <c r="B42" t="s">
        <v>816</v>
      </c>
      <c r="C42" t="s">
        <v>818</v>
      </c>
      <c r="D42">
        <v>58612466</v>
      </c>
    </row>
    <row r="43" spans="1:4">
      <c r="A43">
        <v>42</v>
      </c>
      <c r="B43" t="s">
        <v>816</v>
      </c>
      <c r="C43" t="s">
        <v>819</v>
      </c>
      <c r="D43">
        <v>58612101</v>
      </c>
    </row>
    <row r="44" spans="1:4">
      <c r="A44">
        <v>43</v>
      </c>
      <c r="B44" t="s">
        <v>816</v>
      </c>
      <c r="C44" t="s">
        <v>816</v>
      </c>
      <c r="D44">
        <v>58612000</v>
      </c>
    </row>
    <row r="45" spans="1:4">
      <c r="A45">
        <v>44</v>
      </c>
      <c r="B45" t="s">
        <v>816</v>
      </c>
      <c r="C45" t="s">
        <v>820</v>
      </c>
      <c r="D45">
        <v>58612433</v>
      </c>
    </row>
    <row r="46" spans="1:4">
      <c r="A46">
        <v>45</v>
      </c>
      <c r="B46" t="s">
        <v>816</v>
      </c>
      <c r="C46" t="s">
        <v>821</v>
      </c>
      <c r="D46">
        <v>58612444</v>
      </c>
    </row>
    <row r="47" spans="1:4">
      <c r="A47">
        <v>46</v>
      </c>
      <c r="B47" t="s">
        <v>816</v>
      </c>
      <c r="C47" t="s">
        <v>822</v>
      </c>
      <c r="D47">
        <v>58612455</v>
      </c>
    </row>
    <row r="48" spans="1:4">
      <c r="A48">
        <v>47</v>
      </c>
      <c r="B48" t="s">
        <v>823</v>
      </c>
      <c r="C48" t="s">
        <v>824</v>
      </c>
      <c r="D48">
        <v>58614151</v>
      </c>
    </row>
    <row r="49" spans="1:4">
      <c r="A49">
        <v>48</v>
      </c>
      <c r="B49" t="s">
        <v>823</v>
      </c>
      <c r="C49" t="s">
        <v>825</v>
      </c>
      <c r="D49">
        <v>58614433</v>
      </c>
    </row>
    <row r="50" spans="1:4">
      <c r="A50">
        <v>49</v>
      </c>
      <c r="B50" t="s">
        <v>823</v>
      </c>
      <c r="C50" t="s">
        <v>823</v>
      </c>
      <c r="D50">
        <v>58614000</v>
      </c>
    </row>
    <row r="51" spans="1:4">
      <c r="A51">
        <v>50</v>
      </c>
      <c r="B51" t="s">
        <v>823</v>
      </c>
      <c r="C51" t="s">
        <v>826</v>
      </c>
      <c r="D51">
        <v>58614444</v>
      </c>
    </row>
    <row r="52" spans="1:4">
      <c r="A52">
        <v>51</v>
      </c>
      <c r="B52" t="s">
        <v>823</v>
      </c>
      <c r="C52" t="s">
        <v>827</v>
      </c>
      <c r="D52">
        <v>58614450</v>
      </c>
    </row>
    <row r="53" spans="1:4">
      <c r="A53">
        <v>52</v>
      </c>
      <c r="B53" t="s">
        <v>828</v>
      </c>
      <c r="C53" t="s">
        <v>829</v>
      </c>
      <c r="D53">
        <v>58616432</v>
      </c>
    </row>
    <row r="54" spans="1:4">
      <c r="A54">
        <v>53</v>
      </c>
      <c r="B54" t="s">
        <v>828</v>
      </c>
      <c r="C54" t="s">
        <v>830</v>
      </c>
      <c r="D54">
        <v>58616428</v>
      </c>
    </row>
    <row r="55" spans="1:4">
      <c r="A55">
        <v>54</v>
      </c>
      <c r="B55" t="s">
        <v>828</v>
      </c>
      <c r="C55" t="s">
        <v>831</v>
      </c>
      <c r="D55">
        <v>58616411</v>
      </c>
    </row>
    <row r="56" spans="1:4">
      <c r="A56">
        <v>55</v>
      </c>
      <c r="B56" t="s">
        <v>828</v>
      </c>
      <c r="C56" t="s">
        <v>832</v>
      </c>
      <c r="D56">
        <v>58616423</v>
      </c>
    </row>
    <row r="57" spans="1:4">
      <c r="A57">
        <v>56</v>
      </c>
      <c r="B57" t="s">
        <v>828</v>
      </c>
      <c r="C57" t="s">
        <v>833</v>
      </c>
      <c r="D57">
        <v>58616425</v>
      </c>
    </row>
    <row r="58" spans="1:4">
      <c r="A58">
        <v>57</v>
      </c>
      <c r="B58" t="s">
        <v>828</v>
      </c>
      <c r="C58" t="s">
        <v>828</v>
      </c>
      <c r="D58">
        <v>58616000</v>
      </c>
    </row>
    <row r="59" spans="1:4">
      <c r="A59">
        <v>58</v>
      </c>
      <c r="B59" t="s">
        <v>828</v>
      </c>
      <c r="C59" t="s">
        <v>834</v>
      </c>
      <c r="D59">
        <v>58616151</v>
      </c>
    </row>
    <row r="60" spans="1:4">
      <c r="A60">
        <v>59</v>
      </c>
      <c r="B60" t="s">
        <v>828</v>
      </c>
      <c r="C60" t="s">
        <v>835</v>
      </c>
      <c r="D60">
        <v>58616447</v>
      </c>
    </row>
    <row r="61" spans="1:4">
      <c r="A61">
        <v>60</v>
      </c>
      <c r="B61" t="s">
        <v>828</v>
      </c>
      <c r="C61" t="s">
        <v>836</v>
      </c>
      <c r="D61">
        <v>58616455</v>
      </c>
    </row>
    <row r="62" spans="1:4">
      <c r="A62">
        <v>61</v>
      </c>
      <c r="B62" t="s">
        <v>828</v>
      </c>
      <c r="C62" t="s">
        <v>837</v>
      </c>
      <c r="D62">
        <v>58616436</v>
      </c>
    </row>
    <row r="63" spans="1:4">
      <c r="A63">
        <v>62</v>
      </c>
      <c r="B63" t="s">
        <v>828</v>
      </c>
      <c r="C63" t="s">
        <v>838</v>
      </c>
      <c r="D63">
        <v>58616466</v>
      </c>
    </row>
    <row r="64" spans="1:4">
      <c r="A64">
        <v>63</v>
      </c>
      <c r="B64" t="s">
        <v>839</v>
      </c>
      <c r="C64" t="s">
        <v>840</v>
      </c>
      <c r="D64">
        <v>58618411</v>
      </c>
    </row>
    <row r="65" spans="1:4">
      <c r="A65">
        <v>64</v>
      </c>
      <c r="B65" t="s">
        <v>839</v>
      </c>
      <c r="C65" t="s">
        <v>841</v>
      </c>
      <c r="D65">
        <v>58618151</v>
      </c>
    </row>
    <row r="66" spans="1:4">
      <c r="A66">
        <v>65</v>
      </c>
      <c r="B66" t="s">
        <v>839</v>
      </c>
      <c r="C66" t="s">
        <v>842</v>
      </c>
      <c r="D66">
        <v>58618422</v>
      </c>
    </row>
    <row r="67" spans="1:4">
      <c r="A67">
        <v>66</v>
      </c>
      <c r="B67" t="s">
        <v>839</v>
      </c>
      <c r="C67" t="s">
        <v>839</v>
      </c>
      <c r="D67">
        <v>58618000</v>
      </c>
    </row>
    <row r="68" spans="1:4">
      <c r="A68">
        <v>67</v>
      </c>
      <c r="B68" t="s">
        <v>839</v>
      </c>
      <c r="C68" t="s">
        <v>843</v>
      </c>
      <c r="D68">
        <v>58618433</v>
      </c>
    </row>
    <row r="69" spans="1:4">
      <c r="A69">
        <v>68</v>
      </c>
      <c r="B69" t="s">
        <v>839</v>
      </c>
      <c r="C69" t="s">
        <v>844</v>
      </c>
      <c r="D69">
        <v>58618444</v>
      </c>
    </row>
    <row r="70" spans="1:4">
      <c r="A70">
        <v>69</v>
      </c>
      <c r="B70" t="s">
        <v>839</v>
      </c>
      <c r="C70" t="s">
        <v>845</v>
      </c>
      <c r="D70">
        <v>58618455</v>
      </c>
    </row>
    <row r="71" spans="1:4">
      <c r="A71">
        <v>70</v>
      </c>
      <c r="B71" t="s">
        <v>839</v>
      </c>
      <c r="C71" t="s">
        <v>846</v>
      </c>
      <c r="D71">
        <v>58618466</v>
      </c>
    </row>
    <row r="72" spans="1:4">
      <c r="A72">
        <v>71</v>
      </c>
      <c r="B72" t="s">
        <v>847</v>
      </c>
      <c r="C72" t="s">
        <v>848</v>
      </c>
      <c r="D72">
        <v>58620402</v>
      </c>
    </row>
    <row r="73" spans="1:4">
      <c r="A73">
        <v>72</v>
      </c>
      <c r="B73" t="s">
        <v>847</v>
      </c>
      <c r="C73" t="s">
        <v>849</v>
      </c>
      <c r="D73">
        <v>58620405</v>
      </c>
    </row>
    <row r="74" spans="1:4">
      <c r="A74">
        <v>73</v>
      </c>
      <c r="B74" t="s">
        <v>847</v>
      </c>
      <c r="C74" t="s">
        <v>850</v>
      </c>
      <c r="D74">
        <v>58620410</v>
      </c>
    </row>
    <row r="75" spans="1:4">
      <c r="A75">
        <v>74</v>
      </c>
      <c r="B75" t="s">
        <v>847</v>
      </c>
      <c r="C75" t="s">
        <v>851</v>
      </c>
      <c r="D75">
        <v>58620420</v>
      </c>
    </row>
    <row r="76" spans="1:4">
      <c r="A76">
        <v>75</v>
      </c>
      <c r="B76" t="s">
        <v>847</v>
      </c>
      <c r="C76" t="s">
        <v>852</v>
      </c>
      <c r="D76">
        <v>58620425</v>
      </c>
    </row>
    <row r="77" spans="1:4">
      <c r="A77">
        <v>76</v>
      </c>
      <c r="B77" t="s">
        <v>847</v>
      </c>
      <c r="C77" t="s">
        <v>853</v>
      </c>
      <c r="D77">
        <v>58620101</v>
      </c>
    </row>
    <row r="78" spans="1:4">
      <c r="A78">
        <v>77</v>
      </c>
      <c r="B78" t="s">
        <v>847</v>
      </c>
      <c r="C78" t="s">
        <v>847</v>
      </c>
      <c r="D78">
        <v>58620000</v>
      </c>
    </row>
    <row r="79" spans="1:4">
      <c r="A79">
        <v>78</v>
      </c>
      <c r="B79" t="s">
        <v>847</v>
      </c>
      <c r="C79" t="s">
        <v>854</v>
      </c>
      <c r="D79">
        <v>58620435</v>
      </c>
    </row>
    <row r="80" spans="1:4">
      <c r="A80">
        <v>79</v>
      </c>
      <c r="B80" t="s">
        <v>847</v>
      </c>
      <c r="C80" t="s">
        <v>855</v>
      </c>
      <c r="D80">
        <v>58620440</v>
      </c>
    </row>
    <row r="81" spans="1:4">
      <c r="A81">
        <v>80</v>
      </c>
      <c r="B81" t="s">
        <v>847</v>
      </c>
      <c r="C81" t="s">
        <v>856</v>
      </c>
      <c r="D81">
        <v>58620445</v>
      </c>
    </row>
    <row r="82" spans="1:4">
      <c r="A82">
        <v>81</v>
      </c>
      <c r="B82" t="s">
        <v>847</v>
      </c>
      <c r="C82" t="s">
        <v>857</v>
      </c>
      <c r="D82">
        <v>58620450</v>
      </c>
    </row>
    <row r="83" spans="1:4">
      <c r="A83">
        <v>82</v>
      </c>
      <c r="B83" t="s">
        <v>847</v>
      </c>
      <c r="C83" t="s">
        <v>858</v>
      </c>
      <c r="D83">
        <v>58620460</v>
      </c>
    </row>
    <row r="84" spans="1:4">
      <c r="A84">
        <v>83</v>
      </c>
      <c r="B84" t="s">
        <v>859</v>
      </c>
      <c r="C84" t="s">
        <v>860</v>
      </c>
      <c r="D84">
        <v>58623472</v>
      </c>
    </row>
    <row r="85" spans="1:4">
      <c r="A85">
        <v>84</v>
      </c>
      <c r="B85" t="s">
        <v>859</v>
      </c>
      <c r="C85" t="s">
        <v>861</v>
      </c>
      <c r="D85">
        <v>58623410</v>
      </c>
    </row>
    <row r="86" spans="1:4">
      <c r="A86">
        <v>85</v>
      </c>
      <c r="B86" t="s">
        <v>859</v>
      </c>
      <c r="C86" t="s">
        <v>862</v>
      </c>
      <c r="D86">
        <v>58623405</v>
      </c>
    </row>
    <row r="87" spans="1:4">
      <c r="A87">
        <v>86</v>
      </c>
      <c r="B87" t="s">
        <v>859</v>
      </c>
      <c r="C87" t="s">
        <v>863</v>
      </c>
      <c r="D87">
        <v>58623420</v>
      </c>
    </row>
    <row r="88" spans="1:4">
      <c r="A88">
        <v>87</v>
      </c>
      <c r="B88" t="s">
        <v>859</v>
      </c>
      <c r="C88" t="s">
        <v>864</v>
      </c>
      <c r="D88">
        <v>58623430</v>
      </c>
    </row>
    <row r="89" spans="1:4">
      <c r="A89">
        <v>88</v>
      </c>
      <c r="B89" t="s">
        <v>859</v>
      </c>
      <c r="C89" t="s">
        <v>865</v>
      </c>
      <c r="D89">
        <v>58623435</v>
      </c>
    </row>
    <row r="90" spans="1:4">
      <c r="A90">
        <v>89</v>
      </c>
      <c r="B90" t="s">
        <v>859</v>
      </c>
      <c r="C90" t="s">
        <v>866</v>
      </c>
      <c r="D90">
        <v>58623101</v>
      </c>
    </row>
    <row r="91" spans="1:4">
      <c r="A91">
        <v>90</v>
      </c>
      <c r="B91" t="s">
        <v>859</v>
      </c>
      <c r="C91" t="s">
        <v>867</v>
      </c>
      <c r="D91">
        <v>58623426</v>
      </c>
    </row>
    <row r="92" spans="1:4">
      <c r="A92">
        <v>91</v>
      </c>
      <c r="B92" t="s">
        <v>859</v>
      </c>
      <c r="C92" t="s">
        <v>859</v>
      </c>
      <c r="D92">
        <v>58623000</v>
      </c>
    </row>
    <row r="93" spans="1:4">
      <c r="A93">
        <v>92</v>
      </c>
      <c r="B93" t="s">
        <v>859</v>
      </c>
      <c r="C93" t="s">
        <v>868</v>
      </c>
      <c r="D93">
        <v>58623446</v>
      </c>
    </row>
    <row r="94" spans="1:4">
      <c r="A94">
        <v>93</v>
      </c>
      <c r="B94" t="s">
        <v>859</v>
      </c>
      <c r="C94" t="s">
        <v>869</v>
      </c>
      <c r="D94">
        <v>58623451</v>
      </c>
    </row>
    <row r="95" spans="1:4">
      <c r="A95">
        <v>94</v>
      </c>
      <c r="B95" t="s">
        <v>870</v>
      </c>
      <c r="C95" t="s">
        <v>871</v>
      </c>
      <c r="D95">
        <v>58626408</v>
      </c>
    </row>
    <row r="96" spans="1:4">
      <c r="A96">
        <v>95</v>
      </c>
      <c r="B96" t="s">
        <v>870</v>
      </c>
      <c r="C96" t="s">
        <v>872</v>
      </c>
      <c r="D96">
        <v>58626413</v>
      </c>
    </row>
    <row r="97" spans="1:4">
      <c r="A97">
        <v>96</v>
      </c>
      <c r="B97" t="s">
        <v>870</v>
      </c>
      <c r="C97" t="s">
        <v>873</v>
      </c>
      <c r="D97">
        <v>58626420</v>
      </c>
    </row>
    <row r="98" spans="1:4">
      <c r="A98">
        <v>97</v>
      </c>
      <c r="B98" t="s">
        <v>870</v>
      </c>
      <c r="C98" t="s">
        <v>874</v>
      </c>
      <c r="D98">
        <v>58626425</v>
      </c>
    </row>
    <row r="99" spans="1:4">
      <c r="A99">
        <v>98</v>
      </c>
      <c r="B99" t="s">
        <v>870</v>
      </c>
      <c r="C99" t="s">
        <v>875</v>
      </c>
      <c r="D99">
        <v>58626430</v>
      </c>
    </row>
    <row r="100" spans="1:4">
      <c r="A100">
        <v>99</v>
      </c>
      <c r="B100" t="s">
        <v>870</v>
      </c>
      <c r="C100" t="s">
        <v>876</v>
      </c>
      <c r="D100">
        <v>58626101</v>
      </c>
    </row>
    <row r="101" spans="1:4">
      <c r="A101">
        <v>100</v>
      </c>
      <c r="B101" t="s">
        <v>870</v>
      </c>
      <c r="C101" t="s">
        <v>877</v>
      </c>
      <c r="D101">
        <v>58626435</v>
      </c>
    </row>
    <row r="102" spans="1:4">
      <c r="A102">
        <v>101</v>
      </c>
      <c r="B102" t="s">
        <v>870</v>
      </c>
      <c r="C102" t="s">
        <v>870</v>
      </c>
      <c r="D102">
        <v>58626000</v>
      </c>
    </row>
    <row r="103" spans="1:4">
      <c r="A103">
        <v>102</v>
      </c>
      <c r="B103" t="s">
        <v>870</v>
      </c>
      <c r="C103" t="s">
        <v>878</v>
      </c>
      <c r="D103">
        <v>58626440</v>
      </c>
    </row>
    <row r="104" spans="1:4">
      <c r="A104">
        <v>103</v>
      </c>
      <c r="B104" t="s">
        <v>870</v>
      </c>
      <c r="C104" t="s">
        <v>802</v>
      </c>
      <c r="D104">
        <v>58626450</v>
      </c>
    </row>
    <row r="105" spans="1:4">
      <c r="A105">
        <v>104</v>
      </c>
      <c r="B105" t="s">
        <v>870</v>
      </c>
      <c r="C105" t="s">
        <v>879</v>
      </c>
      <c r="D105">
        <v>58626436</v>
      </c>
    </row>
    <row r="106" spans="1:4">
      <c r="A106">
        <v>105</v>
      </c>
      <c r="B106" t="s">
        <v>870</v>
      </c>
      <c r="C106" t="s">
        <v>880</v>
      </c>
      <c r="D106">
        <v>58626460</v>
      </c>
    </row>
    <row r="107" spans="1:4">
      <c r="A107">
        <v>106</v>
      </c>
      <c r="B107" t="s">
        <v>881</v>
      </c>
      <c r="C107" t="s">
        <v>882</v>
      </c>
      <c r="D107">
        <v>58629405</v>
      </c>
    </row>
    <row r="108" spans="1:4">
      <c r="A108">
        <v>107</v>
      </c>
      <c r="B108" t="s">
        <v>881</v>
      </c>
      <c r="C108" t="s">
        <v>883</v>
      </c>
      <c r="D108">
        <v>58629408</v>
      </c>
    </row>
    <row r="109" spans="1:4">
      <c r="A109">
        <v>108</v>
      </c>
      <c r="B109" t="s">
        <v>881</v>
      </c>
      <c r="C109" t="s">
        <v>884</v>
      </c>
      <c r="D109">
        <v>58629410</v>
      </c>
    </row>
    <row r="110" spans="1:4">
      <c r="A110">
        <v>109</v>
      </c>
      <c r="B110" t="s">
        <v>881</v>
      </c>
      <c r="C110" t="s">
        <v>885</v>
      </c>
      <c r="D110">
        <v>58629420</v>
      </c>
    </row>
    <row r="111" spans="1:4">
      <c r="A111">
        <v>110</v>
      </c>
      <c r="B111" t="s">
        <v>881</v>
      </c>
      <c r="C111" t="s">
        <v>886</v>
      </c>
      <c r="D111">
        <v>58629455</v>
      </c>
    </row>
    <row r="112" spans="1:4">
      <c r="A112">
        <v>111</v>
      </c>
      <c r="B112" t="s">
        <v>881</v>
      </c>
      <c r="C112" t="s">
        <v>887</v>
      </c>
      <c r="D112">
        <v>58629440</v>
      </c>
    </row>
    <row r="113" spans="1:4">
      <c r="A113">
        <v>112</v>
      </c>
      <c r="B113" t="s">
        <v>881</v>
      </c>
      <c r="C113" t="s">
        <v>881</v>
      </c>
      <c r="D113">
        <v>58629000</v>
      </c>
    </row>
    <row r="114" spans="1:4">
      <c r="A114">
        <v>113</v>
      </c>
      <c r="B114" t="s">
        <v>881</v>
      </c>
      <c r="C114" t="s">
        <v>888</v>
      </c>
      <c r="D114">
        <v>58629101</v>
      </c>
    </row>
    <row r="115" spans="1:4">
      <c r="A115">
        <v>114</v>
      </c>
      <c r="B115" t="s">
        <v>881</v>
      </c>
      <c r="C115" t="s">
        <v>879</v>
      </c>
      <c r="D115">
        <v>58629460</v>
      </c>
    </row>
    <row r="116" spans="1:4">
      <c r="A116">
        <v>115</v>
      </c>
      <c r="B116" t="s">
        <v>889</v>
      </c>
      <c r="C116" t="s">
        <v>890</v>
      </c>
      <c r="D116">
        <v>58633404</v>
      </c>
    </row>
    <row r="117" spans="1:4">
      <c r="A117">
        <v>116</v>
      </c>
      <c r="B117" t="s">
        <v>889</v>
      </c>
      <c r="C117" t="s">
        <v>891</v>
      </c>
      <c r="D117">
        <v>58633408</v>
      </c>
    </row>
    <row r="118" spans="1:4">
      <c r="A118">
        <v>117</v>
      </c>
      <c r="B118" t="s">
        <v>889</v>
      </c>
      <c r="C118" t="s">
        <v>892</v>
      </c>
      <c r="D118">
        <v>58633412</v>
      </c>
    </row>
    <row r="119" spans="1:4">
      <c r="A119">
        <v>118</v>
      </c>
      <c r="B119" t="s">
        <v>889</v>
      </c>
      <c r="C119" t="s">
        <v>893</v>
      </c>
      <c r="D119">
        <v>58633416</v>
      </c>
    </row>
    <row r="120" spans="1:4">
      <c r="A120">
        <v>119</v>
      </c>
      <c r="B120" t="s">
        <v>889</v>
      </c>
      <c r="C120" t="s">
        <v>894</v>
      </c>
      <c r="D120">
        <v>58633420</v>
      </c>
    </row>
    <row r="121" spans="1:4">
      <c r="A121">
        <v>120</v>
      </c>
      <c r="B121" t="s">
        <v>889</v>
      </c>
      <c r="C121" t="s">
        <v>895</v>
      </c>
      <c r="D121">
        <v>58633101</v>
      </c>
    </row>
    <row r="122" spans="1:4">
      <c r="A122">
        <v>121</v>
      </c>
      <c r="B122" t="s">
        <v>889</v>
      </c>
      <c r="C122" t="s">
        <v>896</v>
      </c>
      <c r="D122">
        <v>58633421</v>
      </c>
    </row>
    <row r="123" spans="1:4">
      <c r="A123">
        <v>122</v>
      </c>
      <c r="B123" t="s">
        <v>889</v>
      </c>
      <c r="C123" t="s">
        <v>889</v>
      </c>
      <c r="D123">
        <v>58633000</v>
      </c>
    </row>
    <row r="124" spans="1:4">
      <c r="A124">
        <v>123</v>
      </c>
      <c r="B124" t="s">
        <v>889</v>
      </c>
      <c r="C124" t="s">
        <v>897</v>
      </c>
      <c r="D124">
        <v>58633458</v>
      </c>
    </row>
    <row r="125" spans="1:4">
      <c r="A125">
        <v>124</v>
      </c>
      <c r="B125" t="s">
        <v>898</v>
      </c>
      <c r="C125" t="s">
        <v>899</v>
      </c>
      <c r="D125">
        <v>58637404</v>
      </c>
    </row>
    <row r="126" spans="1:4">
      <c r="A126">
        <v>125</v>
      </c>
      <c r="B126" t="s">
        <v>898</v>
      </c>
      <c r="C126" t="s">
        <v>900</v>
      </c>
      <c r="D126">
        <v>58637412</v>
      </c>
    </row>
    <row r="127" spans="1:4">
      <c r="A127">
        <v>126</v>
      </c>
      <c r="B127" t="s">
        <v>898</v>
      </c>
      <c r="C127" t="s">
        <v>901</v>
      </c>
      <c r="D127">
        <v>58637423</v>
      </c>
    </row>
    <row r="128" spans="1:4">
      <c r="A128">
        <v>127</v>
      </c>
      <c r="B128" t="s">
        <v>898</v>
      </c>
      <c r="C128" t="s">
        <v>902</v>
      </c>
      <c r="D128">
        <v>58637151</v>
      </c>
    </row>
    <row r="129" spans="1:4">
      <c r="A129">
        <v>128</v>
      </c>
      <c r="B129" t="s">
        <v>898</v>
      </c>
      <c r="C129" t="s">
        <v>903</v>
      </c>
      <c r="D129">
        <v>58637428</v>
      </c>
    </row>
    <row r="130" spans="1:4">
      <c r="A130">
        <v>129</v>
      </c>
      <c r="B130" t="s">
        <v>898</v>
      </c>
      <c r="C130" t="s">
        <v>898</v>
      </c>
      <c r="D130">
        <v>58637000</v>
      </c>
    </row>
    <row r="131" spans="1:4">
      <c r="A131">
        <v>130</v>
      </c>
      <c r="B131" t="s">
        <v>898</v>
      </c>
      <c r="C131" t="s">
        <v>904</v>
      </c>
      <c r="D131">
        <v>58637432</v>
      </c>
    </row>
    <row r="132" spans="1:4">
      <c r="A132">
        <v>131</v>
      </c>
      <c r="B132" t="s">
        <v>898</v>
      </c>
      <c r="C132" t="s">
        <v>905</v>
      </c>
      <c r="D132">
        <v>58637440</v>
      </c>
    </row>
    <row r="133" spans="1:4">
      <c r="A133">
        <v>132</v>
      </c>
      <c r="B133" t="s">
        <v>906</v>
      </c>
      <c r="C133" t="s">
        <v>907</v>
      </c>
      <c r="D133">
        <v>58640411</v>
      </c>
    </row>
    <row r="134" spans="1:4">
      <c r="A134">
        <v>133</v>
      </c>
      <c r="B134" t="s">
        <v>906</v>
      </c>
      <c r="C134" t="s">
        <v>908</v>
      </c>
      <c r="D134">
        <v>58640422</v>
      </c>
    </row>
    <row r="135" spans="1:4">
      <c r="A135">
        <v>134</v>
      </c>
      <c r="B135" t="s">
        <v>906</v>
      </c>
      <c r="C135" t="s">
        <v>909</v>
      </c>
      <c r="D135">
        <v>58640428</v>
      </c>
    </row>
    <row r="136" spans="1:4">
      <c r="A136">
        <v>135</v>
      </c>
      <c r="B136" t="s">
        <v>906</v>
      </c>
      <c r="C136" t="s">
        <v>910</v>
      </c>
      <c r="D136">
        <v>58640434</v>
      </c>
    </row>
    <row r="137" spans="1:4">
      <c r="A137">
        <v>136</v>
      </c>
      <c r="B137" t="s">
        <v>906</v>
      </c>
      <c r="C137" t="s">
        <v>911</v>
      </c>
      <c r="D137">
        <v>58640445</v>
      </c>
    </row>
    <row r="138" spans="1:4">
      <c r="A138">
        <v>137</v>
      </c>
      <c r="B138" t="s">
        <v>906</v>
      </c>
      <c r="C138" t="s">
        <v>912</v>
      </c>
      <c r="D138">
        <v>58640456</v>
      </c>
    </row>
    <row r="139" spans="1:4">
      <c r="A139">
        <v>138</v>
      </c>
      <c r="B139" t="s">
        <v>906</v>
      </c>
      <c r="C139" t="s">
        <v>906</v>
      </c>
      <c r="D139">
        <v>58640000</v>
      </c>
    </row>
    <row r="140" spans="1:4">
      <c r="A140">
        <v>139</v>
      </c>
      <c r="B140" t="s">
        <v>906</v>
      </c>
      <c r="C140" t="s">
        <v>913</v>
      </c>
      <c r="D140">
        <v>58640101</v>
      </c>
    </row>
    <row r="141" spans="1:4">
      <c r="A141">
        <v>140</v>
      </c>
      <c r="B141" t="s">
        <v>914</v>
      </c>
      <c r="C141" t="s">
        <v>915</v>
      </c>
      <c r="D141">
        <v>58643158</v>
      </c>
    </row>
    <row r="142" spans="1:4">
      <c r="A142">
        <v>141</v>
      </c>
      <c r="B142" t="s">
        <v>914</v>
      </c>
      <c r="C142" t="s">
        <v>916</v>
      </c>
      <c r="D142">
        <v>58643422</v>
      </c>
    </row>
    <row r="143" spans="1:4">
      <c r="A143">
        <v>142</v>
      </c>
      <c r="B143" t="s">
        <v>914</v>
      </c>
      <c r="C143" t="s">
        <v>917</v>
      </c>
      <c r="D143">
        <v>58643455</v>
      </c>
    </row>
    <row r="144" spans="1:4">
      <c r="A144">
        <v>143</v>
      </c>
      <c r="B144" t="s">
        <v>914</v>
      </c>
      <c r="C144" t="s">
        <v>918</v>
      </c>
      <c r="D144">
        <v>58643151</v>
      </c>
    </row>
    <row r="145" spans="1:4">
      <c r="A145">
        <v>144</v>
      </c>
      <c r="B145" t="s">
        <v>914</v>
      </c>
      <c r="C145" t="s">
        <v>919</v>
      </c>
      <c r="D145">
        <v>58643470</v>
      </c>
    </row>
    <row r="146" spans="1:4">
      <c r="A146">
        <v>145</v>
      </c>
      <c r="B146" t="s">
        <v>914</v>
      </c>
      <c r="C146" t="s">
        <v>914</v>
      </c>
      <c r="D146">
        <v>58643000</v>
      </c>
    </row>
    <row r="147" spans="1:4">
      <c r="A147">
        <v>146</v>
      </c>
      <c r="B147" t="s">
        <v>920</v>
      </c>
      <c r="C147" t="s">
        <v>921</v>
      </c>
      <c r="D147">
        <v>58647410</v>
      </c>
    </row>
    <row r="148" spans="1:4">
      <c r="A148">
        <v>147</v>
      </c>
      <c r="B148" t="s">
        <v>920</v>
      </c>
      <c r="C148" t="s">
        <v>922</v>
      </c>
      <c r="D148">
        <v>58647420</v>
      </c>
    </row>
    <row r="149" spans="1:4">
      <c r="A149">
        <v>148</v>
      </c>
      <c r="B149" t="s">
        <v>920</v>
      </c>
      <c r="C149" t="s">
        <v>923</v>
      </c>
      <c r="D149">
        <v>58647430</v>
      </c>
    </row>
    <row r="150" spans="1:4">
      <c r="A150">
        <v>149</v>
      </c>
      <c r="B150" t="s">
        <v>920</v>
      </c>
      <c r="C150" t="s">
        <v>924</v>
      </c>
      <c r="D150">
        <v>58647435</v>
      </c>
    </row>
    <row r="151" spans="1:4">
      <c r="A151">
        <v>150</v>
      </c>
      <c r="B151" t="s">
        <v>920</v>
      </c>
      <c r="C151" t="s">
        <v>925</v>
      </c>
      <c r="D151">
        <v>58647450</v>
      </c>
    </row>
    <row r="152" spans="1:4">
      <c r="A152">
        <v>151</v>
      </c>
      <c r="B152" t="s">
        <v>920</v>
      </c>
      <c r="C152" t="s">
        <v>926</v>
      </c>
      <c r="D152">
        <v>58647475</v>
      </c>
    </row>
    <row r="153" spans="1:4">
      <c r="A153">
        <v>152</v>
      </c>
      <c r="B153" t="s">
        <v>920</v>
      </c>
      <c r="C153" t="s">
        <v>927</v>
      </c>
      <c r="D153">
        <v>58647101</v>
      </c>
    </row>
    <row r="154" spans="1:4">
      <c r="A154">
        <v>153</v>
      </c>
      <c r="B154" t="s">
        <v>920</v>
      </c>
      <c r="C154" t="s">
        <v>920</v>
      </c>
      <c r="D154">
        <v>58647000</v>
      </c>
    </row>
    <row r="155" spans="1:4">
      <c r="A155">
        <v>154</v>
      </c>
      <c r="B155" t="s">
        <v>920</v>
      </c>
      <c r="C155" t="s">
        <v>928</v>
      </c>
      <c r="D155">
        <v>58647460</v>
      </c>
    </row>
    <row r="156" spans="1:4">
      <c r="A156">
        <v>155</v>
      </c>
      <c r="B156" t="s">
        <v>920</v>
      </c>
      <c r="C156" t="s">
        <v>929</v>
      </c>
      <c r="D156">
        <v>58647465</v>
      </c>
    </row>
    <row r="157" spans="1:4">
      <c r="A157">
        <v>156</v>
      </c>
      <c r="B157" t="s">
        <v>930</v>
      </c>
      <c r="C157" t="s">
        <v>931</v>
      </c>
      <c r="D157">
        <v>58649418</v>
      </c>
    </row>
    <row r="158" spans="1:4">
      <c r="A158">
        <v>157</v>
      </c>
      <c r="B158" t="s">
        <v>930</v>
      </c>
      <c r="C158" t="s">
        <v>932</v>
      </c>
      <c r="D158">
        <v>58649420</v>
      </c>
    </row>
    <row r="159" spans="1:4">
      <c r="A159">
        <v>158</v>
      </c>
      <c r="B159" t="s">
        <v>930</v>
      </c>
      <c r="C159" t="s">
        <v>933</v>
      </c>
      <c r="D159">
        <v>58649432</v>
      </c>
    </row>
    <row r="160" spans="1:4">
      <c r="A160">
        <v>159</v>
      </c>
      <c r="B160" t="s">
        <v>930</v>
      </c>
      <c r="C160" t="s">
        <v>934</v>
      </c>
      <c r="D160">
        <v>58649436</v>
      </c>
    </row>
    <row r="161" spans="1:4">
      <c r="A161">
        <v>160</v>
      </c>
      <c r="B161" t="s">
        <v>930</v>
      </c>
      <c r="C161" t="s">
        <v>935</v>
      </c>
      <c r="D161">
        <v>58649440</v>
      </c>
    </row>
    <row r="162" spans="1:4">
      <c r="A162">
        <v>161</v>
      </c>
      <c r="B162" t="s">
        <v>930</v>
      </c>
      <c r="C162" t="s">
        <v>936</v>
      </c>
      <c r="D162">
        <v>58649728</v>
      </c>
    </row>
    <row r="163" spans="1:4">
      <c r="A163">
        <v>162</v>
      </c>
      <c r="B163" t="s">
        <v>930</v>
      </c>
      <c r="C163" t="s">
        <v>937</v>
      </c>
      <c r="D163">
        <v>58649454</v>
      </c>
    </row>
    <row r="164" spans="1:4">
      <c r="A164">
        <v>163</v>
      </c>
      <c r="B164" t="s">
        <v>930</v>
      </c>
      <c r="C164" t="s">
        <v>930</v>
      </c>
      <c r="D164">
        <v>58649000</v>
      </c>
    </row>
    <row r="165" spans="1:4">
      <c r="A165">
        <v>164</v>
      </c>
      <c r="B165" t="s">
        <v>930</v>
      </c>
      <c r="C165" t="s">
        <v>938</v>
      </c>
      <c r="D165">
        <v>58649456</v>
      </c>
    </row>
    <row r="166" spans="1:4">
      <c r="A166">
        <v>165</v>
      </c>
      <c r="B166" t="s">
        <v>930</v>
      </c>
      <c r="C166" t="s">
        <v>939</v>
      </c>
      <c r="D166">
        <v>58649468</v>
      </c>
    </row>
    <row r="167" spans="1:4">
      <c r="A167">
        <v>166</v>
      </c>
      <c r="B167" t="s">
        <v>930</v>
      </c>
      <c r="C167" t="s">
        <v>940</v>
      </c>
      <c r="D167">
        <v>58649472</v>
      </c>
    </row>
    <row r="168" spans="1:4">
      <c r="A168">
        <v>167</v>
      </c>
      <c r="B168" t="s">
        <v>930</v>
      </c>
      <c r="C168" t="s">
        <v>941</v>
      </c>
      <c r="D168">
        <v>58649476</v>
      </c>
    </row>
    <row r="169" spans="1:4">
      <c r="A169">
        <v>168</v>
      </c>
      <c r="B169" t="s">
        <v>942</v>
      </c>
      <c r="C169" t="s">
        <v>943</v>
      </c>
      <c r="D169">
        <v>58650404</v>
      </c>
    </row>
    <row r="170" spans="1:4">
      <c r="A170">
        <v>169</v>
      </c>
      <c r="B170" t="s">
        <v>942</v>
      </c>
      <c r="C170" t="s">
        <v>944</v>
      </c>
      <c r="D170">
        <v>58650434</v>
      </c>
    </row>
    <row r="171" spans="1:4">
      <c r="A171">
        <v>170</v>
      </c>
      <c r="B171" t="s">
        <v>942</v>
      </c>
      <c r="C171" t="s">
        <v>945</v>
      </c>
      <c r="D171">
        <v>58650445</v>
      </c>
    </row>
    <row r="172" spans="1:4">
      <c r="A172">
        <v>171</v>
      </c>
      <c r="B172" t="s">
        <v>942</v>
      </c>
      <c r="C172" t="s">
        <v>879</v>
      </c>
      <c r="D172">
        <v>58650464</v>
      </c>
    </row>
    <row r="173" spans="1:4">
      <c r="A173">
        <v>172</v>
      </c>
      <c r="B173" t="s">
        <v>942</v>
      </c>
      <c r="C173" t="s">
        <v>946</v>
      </c>
      <c r="D173">
        <v>58650101</v>
      </c>
    </row>
    <row r="174" spans="1:4">
      <c r="A174">
        <v>173</v>
      </c>
      <c r="B174" t="s">
        <v>942</v>
      </c>
      <c r="C174" t="s">
        <v>942</v>
      </c>
      <c r="D174">
        <v>58650000</v>
      </c>
    </row>
    <row r="175" spans="1:4">
      <c r="A175">
        <v>174</v>
      </c>
      <c r="B175" t="s">
        <v>942</v>
      </c>
      <c r="C175" t="s">
        <v>947</v>
      </c>
      <c r="D175">
        <v>58650476</v>
      </c>
    </row>
    <row r="176" spans="1:4">
      <c r="A176">
        <v>175</v>
      </c>
      <c r="B176" t="s">
        <v>948</v>
      </c>
      <c r="C176" t="s">
        <v>950</v>
      </c>
      <c r="D176">
        <v>58651408</v>
      </c>
    </row>
    <row r="177" spans="1:4">
      <c r="A177">
        <v>176</v>
      </c>
      <c r="B177" t="s">
        <v>948</v>
      </c>
      <c r="C177" t="s">
        <v>951</v>
      </c>
      <c r="D177">
        <v>58651435</v>
      </c>
    </row>
    <row r="178" spans="1:4">
      <c r="A178">
        <v>177</v>
      </c>
      <c r="B178" t="s">
        <v>948</v>
      </c>
      <c r="C178" t="s">
        <v>952</v>
      </c>
      <c r="D178">
        <v>58651446</v>
      </c>
    </row>
    <row r="179" spans="1:4">
      <c r="A179">
        <v>178</v>
      </c>
      <c r="B179" t="s">
        <v>948</v>
      </c>
      <c r="C179" t="s">
        <v>948</v>
      </c>
      <c r="D179">
        <v>58651000</v>
      </c>
    </row>
    <row r="180" spans="1:4">
      <c r="A180">
        <v>179</v>
      </c>
      <c r="B180" t="s">
        <v>948</v>
      </c>
      <c r="C180" t="s">
        <v>953</v>
      </c>
      <c r="D180">
        <v>58651152</v>
      </c>
    </row>
    <row r="181" spans="1:4">
      <c r="A181">
        <v>180</v>
      </c>
      <c r="B181" t="s">
        <v>955</v>
      </c>
      <c r="C181" t="s">
        <v>956</v>
      </c>
      <c r="D181">
        <v>58653405</v>
      </c>
    </row>
    <row r="182" spans="1:4">
      <c r="A182">
        <v>181</v>
      </c>
      <c r="B182" t="s">
        <v>955</v>
      </c>
      <c r="C182" t="s">
        <v>818</v>
      </c>
      <c r="D182">
        <v>58653410</v>
      </c>
    </row>
    <row r="183" spans="1:4">
      <c r="A183">
        <v>182</v>
      </c>
      <c r="B183" t="s">
        <v>955</v>
      </c>
      <c r="C183" t="s">
        <v>957</v>
      </c>
      <c r="D183">
        <v>58653430</v>
      </c>
    </row>
    <row r="184" spans="1:4">
      <c r="A184">
        <v>183</v>
      </c>
      <c r="B184" t="s">
        <v>955</v>
      </c>
      <c r="C184" t="s">
        <v>958</v>
      </c>
      <c r="D184">
        <v>58653435</v>
      </c>
    </row>
    <row r="185" spans="1:4">
      <c r="A185">
        <v>184</v>
      </c>
      <c r="B185" t="s">
        <v>955</v>
      </c>
      <c r="C185" t="s">
        <v>959</v>
      </c>
      <c r="D185">
        <v>58653101</v>
      </c>
    </row>
    <row r="186" spans="1:4">
      <c r="A186">
        <v>185</v>
      </c>
      <c r="B186" t="s">
        <v>955</v>
      </c>
      <c r="C186" t="s">
        <v>955</v>
      </c>
      <c r="D186">
        <v>58653000</v>
      </c>
    </row>
    <row r="187" spans="1:4">
      <c r="A187">
        <v>186</v>
      </c>
      <c r="B187" t="s">
        <v>955</v>
      </c>
      <c r="C187" t="s">
        <v>960</v>
      </c>
      <c r="D187">
        <v>58653445</v>
      </c>
    </row>
    <row r="188" spans="1:4">
      <c r="A188">
        <v>187</v>
      </c>
      <c r="B188" t="s">
        <v>955</v>
      </c>
      <c r="C188" t="s">
        <v>961</v>
      </c>
      <c r="D188">
        <v>58653462</v>
      </c>
    </row>
    <row r="189" spans="1:4">
      <c r="A189">
        <v>188</v>
      </c>
      <c r="B189" t="s">
        <v>955</v>
      </c>
      <c r="C189" t="s">
        <v>962</v>
      </c>
      <c r="D189">
        <v>58653463</v>
      </c>
    </row>
    <row r="190" spans="1:4">
      <c r="A190">
        <v>189</v>
      </c>
      <c r="B190" t="s">
        <v>963</v>
      </c>
      <c r="C190" t="s">
        <v>964</v>
      </c>
      <c r="D190">
        <v>58654405</v>
      </c>
    </row>
    <row r="191" spans="1:4">
      <c r="A191">
        <v>190</v>
      </c>
      <c r="B191" t="s">
        <v>963</v>
      </c>
      <c r="C191" t="s">
        <v>965</v>
      </c>
      <c r="D191">
        <v>58654153</v>
      </c>
    </row>
    <row r="192" spans="1:4">
      <c r="A192">
        <v>191</v>
      </c>
      <c r="B192" t="s">
        <v>963</v>
      </c>
      <c r="C192" t="s">
        <v>966</v>
      </c>
      <c r="D192">
        <v>58654435</v>
      </c>
    </row>
    <row r="193" spans="1:4">
      <c r="A193">
        <v>192</v>
      </c>
      <c r="B193" t="s">
        <v>963</v>
      </c>
      <c r="C193" t="s">
        <v>923</v>
      </c>
      <c r="D193">
        <v>58654430</v>
      </c>
    </row>
    <row r="194" spans="1:4">
      <c r="A194">
        <v>193</v>
      </c>
      <c r="B194" t="s">
        <v>963</v>
      </c>
      <c r="C194" t="s">
        <v>967</v>
      </c>
      <c r="D194">
        <v>58654450</v>
      </c>
    </row>
    <row r="195" spans="1:4">
      <c r="A195">
        <v>194</v>
      </c>
      <c r="B195" t="s">
        <v>963</v>
      </c>
      <c r="C195" t="s">
        <v>968</v>
      </c>
      <c r="D195">
        <v>58654455</v>
      </c>
    </row>
    <row r="196" spans="1:4">
      <c r="A196">
        <v>195</v>
      </c>
      <c r="B196" t="s">
        <v>963</v>
      </c>
      <c r="C196" t="s">
        <v>969</v>
      </c>
      <c r="D196">
        <v>58654101</v>
      </c>
    </row>
    <row r="197" spans="1:4">
      <c r="A197">
        <v>196</v>
      </c>
      <c r="B197" t="s">
        <v>963</v>
      </c>
      <c r="C197" t="s">
        <v>963</v>
      </c>
      <c r="D197">
        <v>58654000</v>
      </c>
    </row>
    <row r="198" spans="1:4">
      <c r="A198">
        <v>197</v>
      </c>
      <c r="B198" t="s">
        <v>963</v>
      </c>
      <c r="C198" t="s">
        <v>970</v>
      </c>
      <c r="D198">
        <v>58654471</v>
      </c>
    </row>
    <row r="199" spans="1:4">
      <c r="A199">
        <v>198</v>
      </c>
      <c r="B199" t="s">
        <v>963</v>
      </c>
      <c r="C199" t="s">
        <v>971</v>
      </c>
      <c r="D199">
        <v>58654158</v>
      </c>
    </row>
    <row r="200" spans="1:4">
      <c r="A200">
        <v>199</v>
      </c>
      <c r="B200" t="s">
        <v>972</v>
      </c>
      <c r="C200" t="s">
        <v>792</v>
      </c>
      <c r="D200">
        <v>58656421</v>
      </c>
    </row>
    <row r="201" spans="1:4">
      <c r="A201">
        <v>200</v>
      </c>
      <c r="B201" t="s">
        <v>972</v>
      </c>
      <c r="C201" t="s">
        <v>973</v>
      </c>
      <c r="D201">
        <v>58656443</v>
      </c>
    </row>
    <row r="202" spans="1:4">
      <c r="A202">
        <v>201</v>
      </c>
      <c r="B202" t="s">
        <v>972</v>
      </c>
      <c r="C202" t="s">
        <v>974</v>
      </c>
      <c r="D202">
        <v>58656448</v>
      </c>
    </row>
    <row r="203" spans="1:4">
      <c r="A203">
        <v>202</v>
      </c>
      <c r="B203" t="s">
        <v>972</v>
      </c>
      <c r="C203" t="s">
        <v>975</v>
      </c>
      <c r="D203">
        <v>58656151</v>
      </c>
    </row>
    <row r="204" spans="1:4">
      <c r="A204">
        <v>203</v>
      </c>
      <c r="B204" t="s">
        <v>972</v>
      </c>
      <c r="C204" t="s">
        <v>972</v>
      </c>
      <c r="D204">
        <v>58656000</v>
      </c>
    </row>
    <row r="205" spans="1:4">
      <c r="A205">
        <v>204</v>
      </c>
      <c r="B205" t="s">
        <v>972</v>
      </c>
      <c r="C205" t="s">
        <v>976</v>
      </c>
      <c r="D205">
        <v>58656466</v>
      </c>
    </row>
    <row r="206" spans="1:4">
      <c r="A206">
        <v>205</v>
      </c>
      <c r="B206" t="s">
        <v>972</v>
      </c>
      <c r="C206" t="s">
        <v>977</v>
      </c>
      <c r="D206">
        <v>58656477</v>
      </c>
    </row>
    <row r="207" spans="1:4">
      <c r="A207">
        <v>206</v>
      </c>
      <c r="B207" t="s">
        <v>978</v>
      </c>
      <c r="C207" t="s">
        <v>979</v>
      </c>
      <c r="D207">
        <v>58658441</v>
      </c>
    </row>
    <row r="208" spans="1:4">
      <c r="A208">
        <v>207</v>
      </c>
      <c r="B208" t="s">
        <v>978</v>
      </c>
      <c r="C208" t="s">
        <v>980</v>
      </c>
      <c r="D208">
        <v>58658452</v>
      </c>
    </row>
    <row r="209" spans="1:4">
      <c r="A209">
        <v>208</v>
      </c>
      <c r="B209" t="s">
        <v>978</v>
      </c>
      <c r="C209" t="s">
        <v>978</v>
      </c>
      <c r="D209">
        <v>58658000</v>
      </c>
    </row>
    <row r="210" spans="1:4">
      <c r="A210">
        <v>209</v>
      </c>
      <c r="B210" t="s">
        <v>978</v>
      </c>
      <c r="C210" t="s">
        <v>981</v>
      </c>
      <c r="D210">
        <v>58658151</v>
      </c>
    </row>
    <row r="211" spans="1:4">
      <c r="A211">
        <v>210</v>
      </c>
      <c r="B211" t="s">
        <v>978</v>
      </c>
      <c r="C211" t="s">
        <v>982</v>
      </c>
      <c r="D211">
        <v>58658463</v>
      </c>
    </row>
    <row r="212" spans="1:4">
      <c r="A212">
        <v>211</v>
      </c>
      <c r="B212" t="s">
        <v>983</v>
      </c>
      <c r="C212" t="s">
        <v>983</v>
      </c>
      <c r="D212">
        <v>58710000</v>
      </c>
    </row>
    <row r="213" spans="1:4">
      <c r="A213">
        <v>212</v>
      </c>
      <c r="B213" t="s">
        <v>984</v>
      </c>
      <c r="C213" t="s">
        <v>984</v>
      </c>
      <c r="D213">
        <v>58701000</v>
      </c>
    </row>
  </sheetData>
  <phoneticPr fontId="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modInfo">
    <tabColor indexed="47"/>
  </sheetPr>
  <dimension ref="A1:B36"/>
  <sheetViews>
    <sheetView showGridLines="0" workbookViewId="0"/>
  </sheetViews>
  <sheetFormatPr defaultRowHeight="15"/>
  <cols>
    <col min="1" max="1" width="3.7109375" customWidth="1"/>
    <col min="2" max="2" width="90.7109375" customWidth="1"/>
  </cols>
  <sheetData>
    <row r="1" spans="2:2">
      <c r="B1" t="s">
        <v>60</v>
      </c>
    </row>
    <row r="2" spans="2:2">
      <c r="B2" t="s">
        <v>503</v>
      </c>
    </row>
    <row r="3" spans="2:2">
      <c r="B3" t="s">
        <v>391</v>
      </c>
    </row>
    <row r="4" spans="2:2">
      <c r="B4" t="s">
        <v>603</v>
      </c>
    </row>
    <row r="5" spans="2:2">
      <c r="B5" t="s">
        <v>223</v>
      </c>
    </row>
    <row r="6" spans="2:2">
      <c r="B6" t="s">
        <v>267</v>
      </c>
    </row>
    <row r="7" spans="2:2">
      <c r="B7" t="s">
        <v>268</v>
      </c>
    </row>
    <row r="8" spans="2:2">
      <c r="B8" t="s">
        <v>269</v>
      </c>
    </row>
    <row r="9" spans="2:2">
      <c r="B9" t="s">
        <v>504</v>
      </c>
    </row>
    <row r="10" spans="2:2">
      <c r="B10" t="s">
        <v>766</v>
      </c>
    </row>
    <row r="11" spans="2:2">
      <c r="B11" t="s">
        <v>389</v>
      </c>
    </row>
    <row r="12" spans="2:2">
      <c r="B12" t="s">
        <v>182</v>
      </c>
    </row>
    <row r="13" spans="2:2">
      <c r="B13" t="s">
        <v>198</v>
      </c>
    </row>
    <row r="14" spans="2:2">
      <c r="B14" t="s">
        <v>251</v>
      </c>
    </row>
    <row r="15" spans="2:2">
      <c r="B15" t="s">
        <v>231</v>
      </c>
    </row>
    <row r="16" spans="2:2">
      <c r="B16" t="s">
        <v>207</v>
      </c>
    </row>
    <row r="17" spans="2:2">
      <c r="B17" t="s">
        <v>265</v>
      </c>
    </row>
    <row r="18" spans="2:2">
      <c r="B18" t="s">
        <v>266</v>
      </c>
    </row>
    <row r="19" spans="2:2">
      <c r="B19" t="s">
        <v>252</v>
      </c>
    </row>
    <row r="20" spans="2:2">
      <c r="B20" t="s">
        <v>293</v>
      </c>
    </row>
    <row r="21" spans="2:2">
      <c r="B21" t="s">
        <v>220</v>
      </c>
    </row>
    <row r="22" spans="2:2">
      <c r="B22" t="s">
        <v>222</v>
      </c>
    </row>
    <row r="24" spans="2:2">
      <c r="B24" t="s">
        <v>372</v>
      </c>
    </row>
    <row r="26" spans="2:2">
      <c r="B26" t="s">
        <v>333</v>
      </c>
    </row>
    <row r="27" spans="2:2">
      <c r="B27" t="s">
        <v>476</v>
      </c>
    </row>
    <row r="28" spans="2:2">
      <c r="B28" t="s">
        <v>475</v>
      </c>
    </row>
    <row r="29" spans="2:2">
      <c r="B29" t="s">
        <v>390</v>
      </c>
    </row>
    <row r="30" spans="2:2">
      <c r="B30" t="s">
        <v>602</v>
      </c>
    </row>
    <row r="32" spans="2:2">
      <c r="B32" t="s">
        <v>434</v>
      </c>
    </row>
    <row r="33" spans="1:2">
      <c r="A33">
        <v>1</v>
      </c>
      <c r="B33" t="s">
        <v>435</v>
      </c>
    </row>
    <row r="34" spans="1:2">
      <c r="A34">
        <v>2</v>
      </c>
      <c r="B34" t="s">
        <v>436</v>
      </c>
    </row>
    <row r="35" spans="1:2">
      <c r="B35" t="s">
        <v>437</v>
      </c>
    </row>
    <row r="36" spans="1:2">
      <c r="B36" t="s">
        <v>438</v>
      </c>
    </row>
  </sheetData>
  <phoneticPr fontId="0"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2">
    <tabColor rgb="FFCCCCFF"/>
  </sheetPr>
  <dimension ref="A1:W46"/>
  <sheetViews>
    <sheetView showGridLines="0" topLeftCell="C4" zoomScale="80" zoomScaleNormal="80" workbookViewId="0">
      <selection activeCell="D5" sqref="D5:J5"/>
    </sheetView>
  </sheetViews>
  <sheetFormatPr defaultRowHeight="15"/>
  <cols>
    <col min="1" max="2" width="3.7109375" hidden="1" customWidth="1"/>
    <col min="3" max="3" width="3.7109375" bestFit="1" customWidth="1"/>
    <col min="4" max="4" width="6.140625" customWidth="1"/>
    <col min="5" max="5" width="50.7109375" customWidth="1"/>
    <col min="6" max="6" width="33.85546875" customWidth="1"/>
    <col min="7" max="7" width="8.5703125" customWidth="1"/>
    <col min="8" max="8" width="3.7109375" customWidth="1"/>
    <col min="9" max="9" width="5.42578125" customWidth="1"/>
    <col min="10" max="10" width="47.85546875" customWidth="1"/>
    <col min="11" max="12" width="3.7109375" customWidth="1"/>
    <col min="13" max="13" width="5.7109375" customWidth="1"/>
    <col min="14" max="14" width="28.140625" customWidth="1"/>
    <col min="15" max="16" width="3.7109375" customWidth="1"/>
    <col min="17" max="17" width="5.7109375" customWidth="1"/>
    <col min="18" max="18" width="34.42578125" customWidth="1"/>
    <col min="19" max="20" width="3.7109375" customWidth="1"/>
    <col min="21" max="21" width="5.7109375" customWidth="1"/>
    <col min="22" max="22" width="34.42578125" customWidth="1"/>
    <col min="23" max="23" width="30.7109375" customWidth="1"/>
    <col min="24" max="24" width="3.7109375" customWidth="1"/>
  </cols>
  <sheetData>
    <row r="1" spans="4:10" ht="11.25" hidden="1" customHeight="1"/>
    <row r="2" spans="4:10" ht="11.25" hidden="1" customHeight="1"/>
    <row r="3" spans="4:10" ht="11.25" hidden="1" customHeight="1"/>
    <row r="4" spans="4:10" ht="3" customHeight="1"/>
    <row r="5" spans="4:10" ht="36.75" customHeight="1">
      <c r="D5" s="1" t="s">
        <v>711</v>
      </c>
      <c r="E5" s="1"/>
      <c r="F5" s="1"/>
      <c r="G5" s="1"/>
      <c r="H5" s="1"/>
      <c r="I5" s="1"/>
      <c r="J5" s="1"/>
    </row>
    <row r="6" spans="4:10" ht="3" customHeight="1">
      <c r="D6" s="1"/>
      <c r="E6" s="1"/>
      <c r="F6" s="1"/>
      <c r="G6" s="1"/>
      <c r="H6" s="1"/>
      <c r="I6" s="1"/>
      <c r="J6" s="1"/>
    </row>
    <row r="7" spans="4:10" ht="5.25" hidden="1" customHeight="1">
      <c r="E7" s="1"/>
      <c r="F7" s="1"/>
      <c r="G7" s="1"/>
      <c r="H7" s="1"/>
      <c r="I7" s="1"/>
      <c r="J7" s="1"/>
    </row>
    <row r="8" spans="4:10" ht="5.25" hidden="1" customHeight="1">
      <c r="E8" s="1"/>
      <c r="F8" s="1"/>
      <c r="G8" s="1"/>
      <c r="H8" s="1"/>
      <c r="I8" s="1"/>
      <c r="J8" s="1"/>
    </row>
    <row r="9" spans="4:10" ht="5.25" hidden="1" customHeight="1">
      <c r="E9" s="1"/>
      <c r="F9" s="1"/>
      <c r="G9" s="1"/>
      <c r="H9" s="1"/>
      <c r="I9" s="1"/>
      <c r="J9" s="1"/>
    </row>
    <row r="10" spans="4:10" hidden="1">
      <c r="E10" s="1"/>
      <c r="F10" s="1"/>
    </row>
    <row r="11" spans="4:10" ht="18.75" hidden="1" customHeight="1">
      <c r="E11" s="1" t="s">
        <v>718</v>
      </c>
      <c r="F11" s="1"/>
      <c r="G11" t="s">
        <v>85</v>
      </c>
    </row>
    <row r="12" spans="4:10" hidden="1">
      <c r="E12" s="1" t="s">
        <v>719</v>
      </c>
      <c r="F12" s="1"/>
      <c r="G12" t="s">
        <v>85</v>
      </c>
    </row>
    <row r="13" spans="4:10" ht="5.25" hidden="1" customHeight="1">
      <c r="E13" s="1"/>
      <c r="F13" s="1"/>
    </row>
    <row r="14" spans="4:10" ht="5.25" hidden="1" customHeight="1"/>
    <row r="15" spans="4:10" ht="5.25" hidden="1" customHeight="1"/>
    <row r="16" spans="4:10" ht="3" customHeight="1"/>
    <row r="17" spans="1:23" ht="27" customHeight="1">
      <c r="D17" s="1" t="s">
        <v>92</v>
      </c>
      <c r="E17" s="1" t="s">
        <v>297</v>
      </c>
      <c r="F17" s="1" t="s">
        <v>80</v>
      </c>
      <c r="G17" s="1" t="s">
        <v>439</v>
      </c>
      <c r="H17" s="1" t="s">
        <v>92</v>
      </c>
      <c r="I17" s="1"/>
      <c r="J17" s="1" t="s">
        <v>20</v>
      </c>
      <c r="K17" s="1" t="s">
        <v>479</v>
      </c>
      <c r="L17" s="1"/>
      <c r="M17" s="1"/>
      <c r="N17" s="1"/>
      <c r="O17" s="1" t="s">
        <v>709</v>
      </c>
      <c r="P17" s="1"/>
      <c r="Q17" s="1"/>
      <c r="R17" s="1"/>
      <c r="S17" s="1" t="s">
        <v>710</v>
      </c>
      <c r="T17" s="1"/>
      <c r="U17" s="1"/>
      <c r="V17" s="1"/>
      <c r="W17" s="1" t="s">
        <v>244</v>
      </c>
    </row>
    <row r="18" spans="1:23" ht="30.75" customHeight="1">
      <c r="D18" s="1"/>
      <c r="E18" s="1"/>
      <c r="F18" s="1"/>
      <c r="G18" s="1"/>
      <c r="H18" s="1"/>
      <c r="I18" s="1"/>
      <c r="J18" s="1"/>
      <c r="K18" t="s">
        <v>300</v>
      </c>
      <c r="L18" s="1" t="s">
        <v>92</v>
      </c>
      <c r="M18" s="1"/>
      <c r="N18" t="s">
        <v>230</v>
      </c>
      <c r="O18" t="s">
        <v>300</v>
      </c>
      <c r="P18" s="1" t="s">
        <v>92</v>
      </c>
      <c r="Q18" s="1"/>
      <c r="R18" t="s">
        <v>230</v>
      </c>
      <c r="S18" t="s">
        <v>300</v>
      </c>
      <c r="T18" s="1" t="s">
        <v>92</v>
      </c>
      <c r="U18" s="1"/>
      <c r="V18" t="s">
        <v>400</v>
      </c>
      <c r="W18" s="1"/>
    </row>
    <row r="19" spans="1:23" ht="12" customHeight="1">
      <c r="D19" t="s">
        <v>93</v>
      </c>
      <c r="E19" t="s">
        <v>49</v>
      </c>
      <c r="F19" t="s">
        <v>50</v>
      </c>
      <c r="G19" t="s">
        <v>51</v>
      </c>
      <c r="H19" s="1" t="s">
        <v>68</v>
      </c>
      <c r="I19" s="1"/>
      <c r="J19" t="s">
        <v>69</v>
      </c>
      <c r="K19" t="s">
        <v>183</v>
      </c>
      <c r="L19" s="1" t="s">
        <v>184</v>
      </c>
      <c r="M19" s="1"/>
      <c r="N19" t="s">
        <v>208</v>
      </c>
      <c r="O19" t="s">
        <v>209</v>
      </c>
      <c r="P19" s="1" t="s">
        <v>210</v>
      </c>
      <c r="Q19" s="1"/>
      <c r="R19" t="s">
        <v>211</v>
      </c>
      <c r="S19" t="s">
        <v>210</v>
      </c>
      <c r="T19" s="1" t="s">
        <v>211</v>
      </c>
      <c r="U19" s="1"/>
      <c r="V19" t="s">
        <v>212</v>
      </c>
      <c r="W19" t="s">
        <v>213</v>
      </c>
    </row>
    <row r="20" spans="1:23" ht="14.25" hidden="1" customHeight="1">
      <c r="D20">
        <v>0</v>
      </c>
    </row>
    <row r="21" spans="1:23" ht="17.100000000000001" customHeight="1">
      <c r="A21">
        <v>13</v>
      </c>
      <c r="D21" s="1">
        <v>1</v>
      </c>
      <c r="E21" s="1" t="s">
        <v>770</v>
      </c>
      <c r="F21" s="1" t="s">
        <v>1328</v>
      </c>
      <c r="G21" s="1" t="s">
        <v>85</v>
      </c>
      <c r="H21" s="1"/>
      <c r="I21" s="1">
        <v>1</v>
      </c>
      <c r="J21" s="1" t="s">
        <v>1329</v>
      </c>
      <c r="K21" s="1" t="s">
        <v>84</v>
      </c>
      <c r="L21" s="1"/>
      <c r="M21" s="1" t="s">
        <v>93</v>
      </c>
      <c r="N21" s="1" t="s">
        <v>1325</v>
      </c>
      <c r="O21" s="1" t="s">
        <v>85</v>
      </c>
      <c r="P21" s="1"/>
      <c r="Q21" s="1" t="s">
        <v>93</v>
      </c>
      <c r="R21" s="1"/>
      <c r="S21" s="1" t="s">
        <v>85</v>
      </c>
      <c r="U21" t="s">
        <v>93</v>
      </c>
    </row>
    <row r="22" spans="1:23" ht="17.100000000000001" customHeight="1">
      <c r="D22" s="1"/>
      <c r="E22" s="1"/>
      <c r="F22" s="1"/>
      <c r="G22" s="1"/>
      <c r="H22" s="1"/>
      <c r="I22" s="1"/>
      <c r="J22" s="1"/>
      <c r="K22" s="1"/>
      <c r="L22" s="1"/>
      <c r="M22" s="1"/>
      <c r="N22" s="1"/>
      <c r="O22" s="1"/>
      <c r="P22" s="1"/>
      <c r="Q22" s="1"/>
      <c r="R22" s="1"/>
      <c r="S22" s="1"/>
    </row>
    <row r="23" spans="1:23" ht="17.100000000000001" customHeight="1">
      <c r="D23" s="1"/>
      <c r="E23" s="1"/>
      <c r="F23" s="1"/>
      <c r="G23" s="1"/>
      <c r="H23" s="1"/>
      <c r="I23" s="1"/>
      <c r="J23" s="1"/>
      <c r="K23" s="1"/>
      <c r="L23" s="1"/>
      <c r="M23" s="1"/>
      <c r="N23" s="1"/>
      <c r="O23" s="1"/>
    </row>
    <row r="24" spans="1:23" ht="17.100000000000001" customHeight="1">
      <c r="D24" s="1"/>
      <c r="E24" s="1"/>
      <c r="F24" s="1"/>
      <c r="G24" s="1"/>
      <c r="H24" s="1"/>
      <c r="I24" s="1"/>
      <c r="J24" s="1"/>
      <c r="K24" s="1"/>
      <c r="L24" s="1"/>
      <c r="M24" s="1" t="s">
        <v>49</v>
      </c>
      <c r="N24" s="1" t="s">
        <v>1326</v>
      </c>
      <c r="O24" s="1" t="s">
        <v>85</v>
      </c>
      <c r="P24" s="1"/>
      <c r="Q24" s="1" t="s">
        <v>93</v>
      </c>
      <c r="R24" s="1"/>
      <c r="S24" s="1" t="s">
        <v>85</v>
      </c>
      <c r="U24" t="s">
        <v>93</v>
      </c>
    </row>
    <row r="25" spans="1:23" ht="17.100000000000001" customHeight="1">
      <c r="D25" s="1"/>
      <c r="E25" s="1"/>
      <c r="F25" s="1"/>
      <c r="G25" s="1"/>
      <c r="H25" s="1"/>
      <c r="I25" s="1"/>
      <c r="J25" s="1"/>
      <c r="K25" s="1"/>
      <c r="L25" s="1"/>
      <c r="M25" s="1"/>
      <c r="N25" s="1"/>
      <c r="O25" s="1"/>
      <c r="P25" s="1"/>
      <c r="Q25" s="1"/>
      <c r="R25" s="1"/>
      <c r="S25" s="1"/>
    </row>
    <row r="26" spans="1:23" ht="17.100000000000001" customHeight="1">
      <c r="D26" s="1"/>
      <c r="E26" s="1"/>
      <c r="F26" s="1"/>
      <c r="G26" s="1"/>
      <c r="H26" s="1"/>
      <c r="I26" s="1"/>
      <c r="J26" s="1"/>
      <c r="K26" s="1"/>
      <c r="L26" s="1"/>
      <c r="M26" s="1"/>
      <c r="N26" s="1"/>
      <c r="O26" s="1"/>
    </row>
    <row r="27" spans="1:23" ht="17.100000000000001" customHeight="1">
      <c r="D27" s="1"/>
      <c r="E27" s="1"/>
      <c r="F27" s="1"/>
      <c r="G27" s="1"/>
      <c r="H27" s="1"/>
      <c r="I27" s="1"/>
      <c r="J27" s="1"/>
      <c r="K27" s="1"/>
      <c r="L27" s="1"/>
      <c r="M27" s="1" t="s">
        <v>50</v>
      </c>
      <c r="N27" s="1" t="s">
        <v>1327</v>
      </c>
      <c r="O27" s="1" t="s">
        <v>85</v>
      </c>
      <c r="P27" s="1"/>
      <c r="Q27" s="1" t="s">
        <v>93</v>
      </c>
      <c r="R27" s="1"/>
      <c r="S27" s="1" t="s">
        <v>85</v>
      </c>
      <c r="U27" t="s">
        <v>93</v>
      </c>
    </row>
    <row r="28" spans="1:23" ht="17.100000000000001" customHeight="1">
      <c r="D28" s="1"/>
      <c r="E28" s="1"/>
      <c r="F28" s="1"/>
      <c r="G28" s="1"/>
      <c r="H28" s="1"/>
      <c r="I28" s="1"/>
      <c r="J28" s="1"/>
      <c r="K28" s="1"/>
      <c r="L28" s="1"/>
      <c r="M28" s="1"/>
      <c r="N28" s="1"/>
      <c r="O28" s="1"/>
      <c r="P28" s="1"/>
      <c r="Q28" s="1"/>
      <c r="R28" s="1"/>
      <c r="S28" s="1"/>
    </row>
    <row r="29" spans="1:23" ht="17.100000000000001" customHeight="1">
      <c r="D29" s="1"/>
      <c r="E29" s="1"/>
      <c r="F29" s="1"/>
      <c r="G29" s="1"/>
      <c r="H29" s="1"/>
      <c r="I29" s="1"/>
      <c r="J29" s="1"/>
      <c r="K29" s="1"/>
      <c r="L29" s="1"/>
      <c r="M29" s="1"/>
      <c r="N29" s="1"/>
      <c r="O29" s="1"/>
    </row>
    <row r="30" spans="1:23" ht="15" customHeight="1">
      <c r="D30" s="1"/>
      <c r="E30" s="1"/>
      <c r="F30" s="1"/>
      <c r="G30" s="1"/>
      <c r="H30" s="1"/>
      <c r="I30" s="1"/>
      <c r="J30" s="1"/>
      <c r="K30" s="1"/>
    </row>
    <row r="31" spans="1:23" ht="15" customHeight="1">
      <c r="D31" s="1"/>
      <c r="E31" s="1"/>
      <c r="F31" s="1"/>
      <c r="G31" s="1"/>
    </row>
    <row r="32" spans="1:23" ht="17.100000000000001" customHeight="1"/>
    <row r="33" spans="5:23" ht="3" customHeight="1"/>
    <row r="34" spans="5:23" ht="11.25" hidden="1" customHeight="1"/>
    <row r="35" spans="5:23" ht="0.95" customHeight="1"/>
    <row r="36" spans="5:23" ht="23.25" customHeight="1"/>
    <row r="37" spans="5:23" ht="3" customHeight="1"/>
    <row r="38" spans="5:23" ht="17.100000000000001" customHeight="1">
      <c r="E38" s="1" t="s">
        <v>735</v>
      </c>
      <c r="F38" s="1"/>
      <c r="G38" s="1"/>
      <c r="H38" s="1"/>
      <c r="I38" s="1"/>
      <c r="J38" s="1"/>
      <c r="K38" s="1"/>
      <c r="L38" s="1"/>
      <c r="M38" s="1"/>
      <c r="N38" s="1"/>
      <c r="O38" s="1"/>
      <c r="P38" s="1"/>
      <c r="Q38" s="1"/>
      <c r="R38" s="1"/>
      <c r="S38" s="1"/>
      <c r="T38" s="1"/>
      <c r="U38" s="1"/>
      <c r="V38" s="1"/>
      <c r="W38" s="1"/>
    </row>
    <row r="39" spans="5:23" ht="36.950000000000003" customHeight="1">
      <c r="E39" s="1" t="s">
        <v>737</v>
      </c>
      <c r="F39" s="1"/>
      <c r="G39" s="1"/>
      <c r="H39" s="1"/>
      <c r="I39" s="1"/>
      <c r="J39" s="1"/>
      <c r="K39" s="1"/>
      <c r="L39" s="1"/>
      <c r="M39" s="1"/>
      <c r="N39" s="1"/>
      <c r="O39" s="1"/>
      <c r="P39" s="1"/>
      <c r="Q39" s="1"/>
      <c r="R39" s="1"/>
      <c r="S39" s="1"/>
      <c r="T39" s="1"/>
      <c r="U39" s="1"/>
      <c r="V39" s="1"/>
      <c r="W39" s="1"/>
    </row>
    <row r="40" spans="5:23" ht="17.100000000000001" customHeight="1">
      <c r="E40" s="1" t="s">
        <v>738</v>
      </c>
      <c r="F40" s="1"/>
      <c r="G40" s="1"/>
      <c r="H40" s="1"/>
      <c r="I40" s="1"/>
      <c r="J40" s="1"/>
      <c r="K40" s="1"/>
      <c r="L40" s="1"/>
      <c r="M40" s="1"/>
      <c r="N40" s="1"/>
      <c r="O40" s="1"/>
      <c r="P40" s="1"/>
      <c r="Q40" s="1"/>
      <c r="R40" s="1"/>
      <c r="S40" s="1"/>
      <c r="T40" s="1"/>
      <c r="U40" s="1"/>
      <c r="V40" s="1"/>
      <c r="W40" s="1"/>
    </row>
    <row r="41" spans="5:23" ht="27" customHeight="1">
      <c r="E41" s="1" t="s">
        <v>739</v>
      </c>
      <c r="F41" s="1"/>
      <c r="G41" s="1"/>
      <c r="H41" s="1"/>
      <c r="I41" s="1"/>
      <c r="J41" s="1"/>
      <c r="K41" s="1"/>
      <c r="L41" s="1"/>
      <c r="M41" s="1"/>
      <c r="N41" s="1"/>
      <c r="O41" s="1"/>
      <c r="P41" s="1"/>
      <c r="Q41" s="1"/>
      <c r="R41" s="1"/>
      <c r="S41" s="1"/>
      <c r="T41" s="1"/>
      <c r="U41" s="1"/>
      <c r="V41" s="1"/>
      <c r="W41" s="1"/>
    </row>
    <row r="42" spans="5:23" ht="17.100000000000001" customHeight="1">
      <c r="E42" s="1" t="s">
        <v>740</v>
      </c>
      <c r="F42" s="1"/>
      <c r="G42" s="1"/>
      <c r="H42" s="1"/>
      <c r="I42" s="1"/>
      <c r="J42" s="1"/>
      <c r="K42" s="1"/>
      <c r="L42" s="1"/>
      <c r="M42" s="1"/>
      <c r="N42" s="1"/>
      <c r="O42" s="1"/>
      <c r="P42" s="1"/>
      <c r="Q42" s="1"/>
      <c r="R42" s="1"/>
      <c r="S42" s="1"/>
      <c r="T42" s="1"/>
      <c r="U42" s="1"/>
      <c r="V42" s="1"/>
      <c r="W42" s="1"/>
    </row>
    <row r="43" spans="5:23" ht="15" customHeight="1"/>
    <row r="44" spans="5:23" ht="15" customHeight="1">
      <c r="E44" s="1" t="s">
        <v>736</v>
      </c>
      <c r="F44" s="1"/>
      <c r="G44" s="1"/>
      <c r="H44" s="1"/>
      <c r="I44" s="1"/>
      <c r="J44" s="1"/>
      <c r="K44" s="1"/>
      <c r="L44" s="1"/>
      <c r="M44" s="1"/>
      <c r="N44" s="1"/>
      <c r="O44" s="1"/>
      <c r="P44" s="1"/>
      <c r="Q44" s="1"/>
      <c r="R44" s="1"/>
      <c r="S44" s="1"/>
      <c r="T44" s="1"/>
      <c r="U44" s="1"/>
      <c r="V44" s="1"/>
      <c r="W44" s="1"/>
    </row>
    <row r="45" spans="5:23" ht="17.100000000000001" customHeight="1">
      <c r="E45" s="1" t="s">
        <v>741</v>
      </c>
      <c r="F45" s="1"/>
      <c r="G45" s="1"/>
      <c r="H45" s="1"/>
      <c r="I45" s="1"/>
      <c r="J45" s="1"/>
      <c r="K45" s="1"/>
      <c r="L45" s="1"/>
      <c r="M45" s="1"/>
      <c r="N45" s="1"/>
      <c r="O45" s="1"/>
      <c r="P45" s="1"/>
      <c r="Q45" s="1"/>
      <c r="R45" s="1"/>
      <c r="S45" s="1"/>
      <c r="T45" s="1"/>
      <c r="U45" s="1"/>
      <c r="V45" s="1"/>
      <c r="W45" s="1"/>
    </row>
    <row r="46" spans="5:23" ht="17.100000000000001" customHeight="1">
      <c r="E46" s="1" t="s">
        <v>742</v>
      </c>
      <c r="F46" s="1"/>
      <c r="G46" s="1"/>
      <c r="H46" s="1"/>
      <c r="I46" s="1"/>
      <c r="J46" s="1"/>
      <c r="K46" s="1"/>
      <c r="L46" s="1"/>
      <c r="M46" s="1"/>
      <c r="N46" s="1"/>
      <c r="O46" s="1"/>
      <c r="P46" s="1"/>
      <c r="Q46" s="1"/>
      <c r="R46" s="1"/>
      <c r="S46" s="1"/>
      <c r="T46" s="1"/>
      <c r="U46" s="1"/>
      <c r="V46" s="1"/>
      <c r="W46" s="1"/>
    </row>
  </sheetData>
  <sheetProtection sheet="1" objects="1" scenarios="1" formatColumns="0" formatRows="0"/>
  <dataConsolidate/>
  <mergeCells count="69">
    <mergeCell ref="P21:P22"/>
    <mergeCell ref="Q21:Q22"/>
    <mergeCell ref="R21:R22"/>
    <mergeCell ref="S21:S22"/>
    <mergeCell ref="Q24:Q25"/>
    <mergeCell ref="R24:R25"/>
    <mergeCell ref="S24:S25"/>
    <mergeCell ref="P24:P25"/>
    <mergeCell ref="P27:P28"/>
    <mergeCell ref="Q27:Q28"/>
    <mergeCell ref="R27:R28"/>
    <mergeCell ref="S27:S28"/>
    <mergeCell ref="K21:K30"/>
    <mergeCell ref="L21:L23"/>
    <mergeCell ref="M21:M23"/>
    <mergeCell ref="N21:N23"/>
    <mergeCell ref="O21:O23"/>
    <mergeCell ref="L27:L29"/>
    <mergeCell ref="M27:M29"/>
    <mergeCell ref="N27:N29"/>
    <mergeCell ref="O27:O29"/>
    <mergeCell ref="L24:L26"/>
    <mergeCell ref="M24:M26"/>
    <mergeCell ref="N24:N26"/>
    <mergeCell ref="O24:O26"/>
    <mergeCell ref="D21:D31"/>
    <mergeCell ref="E21:E31"/>
    <mergeCell ref="F21:F31"/>
    <mergeCell ref="G21:G31"/>
    <mergeCell ref="H21:H30"/>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2:W42"/>
    <mergeCell ref="P19:Q19"/>
    <mergeCell ref="W17:W18"/>
    <mergeCell ref="O17:R17"/>
    <mergeCell ref="K17:N17"/>
    <mergeCell ref="T19:U19"/>
    <mergeCell ref="S17:V17"/>
    <mergeCell ref="T18:U18"/>
    <mergeCell ref="L18:M18"/>
    <mergeCell ref="P18:Q18"/>
    <mergeCell ref="I21:I30"/>
    <mergeCell ref="J21:J30"/>
    <mergeCell ref="E44:W44"/>
    <mergeCell ref="E45:W45"/>
    <mergeCell ref="E46:W46"/>
    <mergeCell ref="E38:W38"/>
    <mergeCell ref="E39:W39"/>
    <mergeCell ref="E40:W40"/>
    <mergeCell ref="E41:W41"/>
  </mergeCells>
  <phoneticPr fontId="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4:G25 K24:K25 O24:O25 S24:S25 G27:G28 K27:K28 O27:O28 S27:S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9">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4:F25 F27:F28"/>
    <dataValidation type="textLength" operator="lessThanOrEqual" allowBlank="1" showInputMessage="1" showErrorMessage="1" errorTitle="Ошибка" error="Допускается ввод не более 900 символов!" sqref="V21:W21 R21:R22 J21 J24:J25 R24:R25 V24:W24 J27:J28 R27:R28 V27:W27">
      <formula1>900</formula1>
    </dataValidation>
    <dataValidation type="list" allowBlank="1" showInputMessage="1" showErrorMessage="1" errorTitle="Ошибка" error="Выберите значение из списка" prompt="Выберите значение из списка" sqref="E24:E25 E27:E28">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sheetPr codeName="modList06">
    <tabColor indexed="47"/>
  </sheetPr>
  <dimension ref="A1"/>
  <sheetViews>
    <sheetView showGridLines="0" workbookViewId="0"/>
  </sheetViews>
  <sheetFormatPr defaultRowHeight="15"/>
  <sheetData/>
  <phoneticPr fontId="0"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sheetPr codeName="modList07">
    <tabColor indexed="47"/>
  </sheetPr>
  <dimension ref="A1"/>
  <sheetViews>
    <sheetView showGridLines="0" workbookViewId="0"/>
  </sheetViews>
  <sheetFormatPr defaultRowHeight="15"/>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sheetPr codeName="modList11">
    <tabColor indexed="47"/>
  </sheetPr>
  <dimension ref="A1"/>
  <sheetViews>
    <sheetView showGridLines="0" workbookViewId="0"/>
  </sheetViews>
  <sheetFormatPr defaultRowHeight="15"/>
  <sheetData/>
  <sheetProtection formatColumns="0" formatRows="0"/>
  <phoneticPr fontId="0"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5"/>
  <sheetData/>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DateChoose">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Comm">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modThisWorkbook">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sheetPr codeName="modfrmReestrMR">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modfrmCheckUpdates">
    <tabColor indexed="47"/>
  </sheetPr>
  <dimension ref="A1"/>
  <sheetViews>
    <sheetView showGridLines="0" workbookViewId="0"/>
  </sheetViews>
  <sheetFormatPr defaultRowHeight="15"/>
  <sheetData/>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5_1">
    <tabColor indexed="22"/>
  </sheetPr>
  <dimension ref="A1:J19"/>
  <sheetViews>
    <sheetView showGridLines="0" topLeftCell="E1" workbookViewId="0"/>
  </sheetViews>
  <sheetFormatPr defaultColWidth="10.5703125" defaultRowHeight="15"/>
  <cols>
    <col min="1" max="4" width="3.7109375" hidden="1" customWidth="1"/>
    <col min="5" max="5" width="3.7109375" customWidth="1"/>
    <col min="6" max="6" width="9.7109375" customWidth="1"/>
    <col min="7" max="7" width="37.7109375" customWidth="1"/>
    <col min="8" max="8" width="66.85546875" customWidth="1"/>
    <col min="9" max="9" width="115.7109375" customWidth="1"/>
    <col min="12" max="12" width="11.140625" customWidth="1"/>
  </cols>
  <sheetData>
    <row r="1" spans="1:10" ht="3" customHeight="1">
      <c r="A1" t="s">
        <v>93</v>
      </c>
    </row>
    <row r="2" spans="1:10">
      <c r="F2" s="1" t="s">
        <v>491</v>
      </c>
      <c r="G2" s="1"/>
      <c r="H2" s="1"/>
    </row>
    <row r="3" spans="1:10" ht="3" customHeight="1"/>
    <row r="4" spans="1:10">
      <c r="F4" s="1" t="s">
        <v>454</v>
      </c>
      <c r="G4" s="1"/>
      <c r="H4" s="1"/>
      <c r="I4" s="1" t="s">
        <v>455</v>
      </c>
    </row>
    <row r="5" spans="1:10" ht="11.25" customHeight="1">
      <c r="F5" t="s">
        <v>92</v>
      </c>
      <c r="G5" t="s">
        <v>457</v>
      </c>
      <c r="H5" t="s">
        <v>442</v>
      </c>
      <c r="I5" s="1"/>
    </row>
    <row r="6" spans="1:10" ht="12" customHeight="1">
      <c r="F6" t="s">
        <v>93</v>
      </c>
      <c r="G6">
        <v>2</v>
      </c>
      <c r="H6">
        <v>3</v>
      </c>
      <c r="I6">
        <v>4</v>
      </c>
      <c r="J6">
        <v>4</v>
      </c>
    </row>
    <row r="7" spans="1:10">
      <c r="F7">
        <v>1</v>
      </c>
      <c r="G7" t="s">
        <v>492</v>
      </c>
      <c r="H7" t="str">
        <f>IF(dateCh="","",dateCh)</f>
        <v>29.11.2022</v>
      </c>
      <c r="I7" t="s">
        <v>493</v>
      </c>
    </row>
    <row r="8" spans="1:10">
      <c r="A8" s="1">
        <v>1</v>
      </c>
      <c r="F8" t="str">
        <f>"2." &amp;mergeValue(A8)</f>
        <v>2.1</v>
      </c>
      <c r="G8" t="s">
        <v>494</v>
      </c>
      <c r="I8" t="s">
        <v>589</v>
      </c>
    </row>
    <row r="9" spans="1:10">
      <c r="A9" s="1"/>
      <c r="F9" t="str">
        <f>"3." &amp;mergeValue(A9)</f>
        <v>3.1</v>
      </c>
      <c r="G9" t="s">
        <v>495</v>
      </c>
      <c r="I9" t="s">
        <v>587</v>
      </c>
    </row>
    <row r="10" spans="1:10">
      <c r="A10" s="1"/>
      <c r="F10" t="str">
        <f>"4."&amp;mergeValue(A10)</f>
        <v>4.1</v>
      </c>
      <c r="G10" t="s">
        <v>496</v>
      </c>
      <c r="H10" t="s">
        <v>458</v>
      </c>
    </row>
    <row r="11" spans="1:10">
      <c r="A11" s="1"/>
      <c r="B11" s="1">
        <v>1</v>
      </c>
      <c r="F11" t="str">
        <f>"4."&amp;mergeValue(A11) &amp;"."&amp;mergeValue(B11)</f>
        <v>4.1.1</v>
      </c>
      <c r="G11" t="s">
        <v>591</v>
      </c>
      <c r="H11" t="str">
        <f>IF(region_name="","",region_name)</f>
        <v>Псковская область</v>
      </c>
      <c r="I11" t="s">
        <v>499</v>
      </c>
    </row>
    <row r="12" spans="1:10">
      <c r="A12" s="1"/>
      <c r="B12" s="1"/>
      <c r="C12" s="1">
        <v>1</v>
      </c>
      <c r="F12" t="str">
        <f>"4."&amp;mergeValue(A12) &amp;"."&amp;mergeValue(B12)&amp;"."&amp;mergeValue(C12)</f>
        <v>4.1.1.1</v>
      </c>
      <c r="G12" t="s">
        <v>497</v>
      </c>
      <c r="I12" t="s">
        <v>500</v>
      </c>
    </row>
    <row r="13" spans="1:10" ht="39" customHeight="1">
      <c r="A13" s="1"/>
      <c r="B13" s="1"/>
      <c r="C13" s="1"/>
      <c r="D13">
        <v>1</v>
      </c>
      <c r="F13" t="str">
        <f>"4."&amp;mergeValue(A13) &amp;"."&amp;mergeValue(B13)&amp;"."&amp;mergeValue(C13)&amp;"."&amp;mergeValue(D13)</f>
        <v>4.1.1.1.1</v>
      </c>
      <c r="G13" t="s">
        <v>498</v>
      </c>
      <c r="I13" s="1" t="s">
        <v>590</v>
      </c>
    </row>
    <row r="14" spans="1:10">
      <c r="A14" s="1"/>
      <c r="B14" s="1"/>
      <c r="C14" s="1"/>
      <c r="G14" t="s">
        <v>4</v>
      </c>
      <c r="I14" s="1"/>
    </row>
    <row r="15" spans="1:10">
      <c r="A15" s="1"/>
      <c r="B15" s="1"/>
      <c r="G15" t="s">
        <v>403</v>
      </c>
    </row>
    <row r="16" spans="1:10">
      <c r="A16" s="1"/>
      <c r="G16" t="s">
        <v>506</v>
      </c>
    </row>
    <row r="17" spans="7:8">
      <c r="G17" t="s">
        <v>505</v>
      </c>
    </row>
    <row r="18" spans="7:8" ht="3" customHeight="1"/>
    <row r="19" spans="7:8" ht="15" customHeight="1">
      <c r="G19" s="1" t="s">
        <v>592</v>
      </c>
      <c r="H19" s="1"/>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List06_1">
    <tabColor rgb="FFEAEBEE"/>
    <pageSetUpPr fitToPage="1"/>
  </sheetPr>
  <dimension ref="A1:Z34"/>
  <sheetViews>
    <sheetView showGridLines="0" topLeftCell="I4" workbookViewId="0"/>
  </sheetViews>
  <sheetFormatPr defaultColWidth="10.5703125" defaultRowHeight="15"/>
  <cols>
    <col min="1" max="6" width="10.5703125" hidden="1" customWidth="1"/>
    <col min="7" max="8" width="9.140625" hidden="1" customWidth="1"/>
    <col min="9" max="11" width="3.7109375" customWidth="1"/>
    <col min="12" max="12" width="12.7109375" customWidth="1"/>
    <col min="13" max="13" width="44.7109375" customWidth="1"/>
    <col min="14" max="14" width="1.7109375" hidden="1" customWidth="1"/>
    <col min="15" max="15" width="29.7109375" hidden="1" customWidth="1"/>
    <col min="16" max="17" width="23.7109375" hidden="1" customWidth="1"/>
    <col min="18" max="18" width="11.7109375" customWidth="1"/>
    <col min="19" max="19" width="3.7109375" customWidth="1"/>
    <col min="20" max="20" width="11.7109375" customWidth="1"/>
    <col min="21" max="21" width="8.5703125" hidden="1" customWidth="1"/>
    <col min="22" max="22" width="4.7109375" customWidth="1"/>
    <col min="23" max="23" width="115.7109375" customWidth="1"/>
    <col min="26" max="26" width="11.140625" customWidth="1"/>
  </cols>
  <sheetData>
    <row r="1" spans="12:23" hidden="1"/>
    <row r="2" spans="12:23" hidden="1"/>
    <row r="3" spans="12:23" hidden="1"/>
    <row r="4" spans="12:23" ht="3" customHeight="1"/>
    <row r="5" spans="12:23" ht="22.5" customHeight="1">
      <c r="L5" s="1" t="s">
        <v>630</v>
      </c>
      <c r="M5" s="1"/>
      <c r="N5" s="1"/>
      <c r="O5" s="1"/>
      <c r="P5" s="1"/>
      <c r="Q5" s="1"/>
      <c r="R5" s="1"/>
      <c r="S5" s="1"/>
      <c r="T5" s="1"/>
    </row>
    <row r="6" spans="12:23" ht="3" customHeight="1"/>
    <row r="7" spans="12:23">
      <c r="M7" t="s">
        <v>502</v>
      </c>
      <c r="O7" s="1" t="str">
        <f>IF(NameOrPr_ch="",IF(NameOrPr="","",NameOrPr),NameOrPr_ch)</f>
        <v>Комитет по тарифам и энергетике Псковской области</v>
      </c>
      <c r="P7" s="1"/>
      <c r="Q7" s="1"/>
      <c r="R7" s="1"/>
      <c r="S7" s="1"/>
      <c r="T7" s="1"/>
    </row>
    <row r="8" spans="12:23">
      <c r="M8" t="s">
        <v>595</v>
      </c>
      <c r="O8" s="1" t="str">
        <f>IF(datePr_ch="",IF(datePr="","",datePr),datePr_ch)</f>
        <v>23.11.2022</v>
      </c>
      <c r="P8" s="1"/>
      <c r="Q8" s="1"/>
      <c r="R8" s="1"/>
      <c r="S8" s="1"/>
      <c r="T8" s="1"/>
    </row>
    <row r="9" spans="12:23">
      <c r="M9" t="s">
        <v>594</v>
      </c>
      <c r="O9" s="1" t="str">
        <f>IF(numberPr_ch="",IF(numberPr="","",numberPr),numberPr_ch)</f>
        <v>№163-т от 23.11.2022; №212-т от 23.11.2022</v>
      </c>
      <c r="P9" s="1"/>
      <c r="Q9" s="1"/>
      <c r="R9" s="1"/>
      <c r="S9" s="1"/>
      <c r="T9" s="1"/>
    </row>
    <row r="10" spans="12:23">
      <c r="M10" t="s">
        <v>501</v>
      </c>
      <c r="O10" s="1" t="str">
        <f>IF(IstPub_ch="",IF(IstPub="","",IstPub),IstPub_ch)</f>
        <v>https://tarif.pskov.ru/deystvuyushchie-tarify/teplosnabzhenie</v>
      </c>
      <c r="P10" s="1"/>
      <c r="Q10" s="1"/>
      <c r="R10" s="1"/>
      <c r="S10" s="1"/>
      <c r="T10" s="1"/>
    </row>
    <row r="11" spans="12:23" hidden="1">
      <c r="L11" s="1"/>
      <c r="M11" s="1"/>
      <c r="U11" t="s">
        <v>373</v>
      </c>
    </row>
    <row r="12" spans="12:23">
      <c r="O12" s="1"/>
      <c r="P12" s="1"/>
      <c r="Q12" s="1"/>
      <c r="R12" s="1"/>
      <c r="S12" s="1"/>
      <c r="T12" s="1"/>
      <c r="U12" s="1"/>
    </row>
    <row r="13" spans="12:23">
      <c r="L13" s="1" t="s">
        <v>454</v>
      </c>
      <c r="M13" s="1"/>
      <c r="N13" s="1"/>
      <c r="O13" s="1"/>
      <c r="P13" s="1"/>
      <c r="Q13" s="1"/>
      <c r="R13" s="1"/>
      <c r="S13" s="1"/>
      <c r="T13" s="1"/>
      <c r="U13" s="1"/>
      <c r="V13" s="1"/>
      <c r="W13" s="1" t="s">
        <v>455</v>
      </c>
    </row>
    <row r="14" spans="12:23" ht="14.25" customHeight="1">
      <c r="L14" s="1" t="s">
        <v>92</v>
      </c>
      <c r="M14" s="1" t="s">
        <v>638</v>
      </c>
      <c r="O14" s="1" t="s">
        <v>640</v>
      </c>
      <c r="P14" s="1"/>
      <c r="Q14" s="1"/>
      <c r="R14" s="1"/>
      <c r="S14" s="1"/>
      <c r="T14" s="1"/>
      <c r="U14" s="1" t="s">
        <v>341</v>
      </c>
      <c r="V14" s="1" t="s">
        <v>275</v>
      </c>
      <c r="W14" s="1"/>
    </row>
    <row r="15" spans="12:23" ht="14.25" customHeight="1">
      <c r="L15" s="1"/>
      <c r="M15" s="1"/>
      <c r="O15" s="1" t="s">
        <v>604</v>
      </c>
      <c r="P15" s="1" t="s">
        <v>271</v>
      </c>
      <c r="Q15" s="1"/>
      <c r="R15" s="1" t="s">
        <v>653</v>
      </c>
      <c r="S15" s="1"/>
      <c r="T15" s="1"/>
      <c r="U15" s="1"/>
      <c r="V15" s="1"/>
      <c r="W15" s="1"/>
    </row>
    <row r="16" spans="12:23" ht="33.75" customHeight="1">
      <c r="L16" s="1"/>
      <c r="M16" s="1"/>
      <c r="O16" s="1"/>
      <c r="P16" t="s">
        <v>605</v>
      </c>
      <c r="Q16" t="s">
        <v>6</v>
      </c>
      <c r="R16" t="s">
        <v>274</v>
      </c>
      <c r="S16" s="1" t="s">
        <v>273</v>
      </c>
      <c r="T16" s="1"/>
      <c r="U16" s="1"/>
      <c r="V16" s="1"/>
      <c r="W16" s="1"/>
    </row>
    <row r="17" spans="1:26">
      <c r="K17">
        <v>1</v>
      </c>
      <c r="L17" t="s">
        <v>93</v>
      </c>
      <c r="M17" t="s">
        <v>49</v>
      </c>
      <c r="N17" t="str">
        <f ca="1">OFFSET(N17,0,-1)</f>
        <v>2</v>
      </c>
      <c r="O17">
        <f ca="1">OFFSET(O17,0,-1)+1</f>
        <v>3</v>
      </c>
      <c r="P17">
        <f ca="1">OFFSET(P17,0,-1)+1</f>
        <v>4</v>
      </c>
      <c r="Q17">
        <f ca="1">OFFSET(Q17,0,-1)+1</f>
        <v>5</v>
      </c>
      <c r="R17">
        <f ca="1">OFFSET(R17,0,-1)+1</f>
        <v>6</v>
      </c>
      <c r="S17" s="1">
        <f ca="1">OFFSET(S17,0,-1)+1</f>
        <v>7</v>
      </c>
      <c r="T17" s="1"/>
      <c r="U17">
        <f ca="1">OFFSET(U17,0,-2)+1</f>
        <v>8</v>
      </c>
      <c r="V17">
        <f ca="1">OFFSET(V17,0,-1)</f>
        <v>8</v>
      </c>
      <c r="W17">
        <f ca="1">OFFSET(W17,0,-1)+1</f>
        <v>9</v>
      </c>
    </row>
    <row r="18" spans="1:26">
      <c r="A18" s="1">
        <v>1</v>
      </c>
      <c r="L18">
        <f>mergeValue(A18)</f>
        <v>1</v>
      </c>
      <c r="M18" t="s">
        <v>20</v>
      </c>
      <c r="O18" s="1"/>
      <c r="P18" s="1"/>
      <c r="Q18" s="1"/>
      <c r="R18" s="1"/>
      <c r="S18" s="1"/>
      <c r="T18" s="1"/>
      <c r="U18" s="1"/>
      <c r="V18" s="1"/>
      <c r="W18" t="s">
        <v>476</v>
      </c>
      <c r="Z18" t="str">
        <f t="shared" ref="Z18:Z31" si="0">IF(M18="","",M18 )</f>
        <v>Наименование тарифа</v>
      </c>
    </row>
    <row r="19" spans="1:26">
      <c r="A19" s="1"/>
      <c r="B19" s="1">
        <v>1</v>
      </c>
      <c r="L19" t="str">
        <f>mergeValue(A19) &amp;"."&amp; mergeValue(B19)</f>
        <v>1.1</v>
      </c>
      <c r="M19" t="s">
        <v>16</v>
      </c>
      <c r="O19" s="1"/>
      <c r="P19" s="1"/>
      <c r="Q19" s="1"/>
      <c r="R19" s="1"/>
      <c r="S19" s="1"/>
      <c r="T19" s="1"/>
      <c r="U19" s="1"/>
      <c r="V19" s="1"/>
      <c r="W19" t="s">
        <v>477</v>
      </c>
      <c r="Z19" t="str">
        <f t="shared" si="0"/>
        <v>Территория действия тарифа</v>
      </c>
    </row>
    <row r="20" spans="1:26">
      <c r="A20" s="1"/>
      <c r="B20" s="1"/>
      <c r="C20" s="1">
        <v>1</v>
      </c>
      <c r="L20" t="str">
        <f>mergeValue(A20) &amp;"."&amp; mergeValue(B20)&amp;"."&amp; mergeValue(C20)</f>
        <v>1.1.1</v>
      </c>
      <c r="M20" t="s">
        <v>7</v>
      </c>
      <c r="O20" s="1"/>
      <c r="P20" s="1"/>
      <c r="Q20" s="1"/>
      <c r="R20" s="1"/>
      <c r="S20" s="1"/>
      <c r="T20" s="1"/>
      <c r="U20" s="1"/>
      <c r="V20" s="1"/>
      <c r="W20" t="s">
        <v>632</v>
      </c>
      <c r="Z20" t="str">
        <f t="shared" si="0"/>
        <v xml:space="preserve">Наименование системы теплоснабжения </v>
      </c>
    </row>
    <row r="21" spans="1:26">
      <c r="A21" s="1"/>
      <c r="B21" s="1"/>
      <c r="C21" s="1"/>
      <c r="D21" s="1">
        <v>1</v>
      </c>
      <c r="L21" t="str">
        <f>mergeValue(A21) &amp;"."&amp; mergeValue(B21)&amp;"."&amp; mergeValue(C21)&amp;"."&amp; mergeValue(D21)</f>
        <v>1.1.1.1</v>
      </c>
      <c r="M21" t="s">
        <v>22</v>
      </c>
      <c r="O21" s="1"/>
      <c r="P21" s="1"/>
      <c r="Q21" s="1"/>
      <c r="R21" s="1"/>
      <c r="S21" s="1"/>
      <c r="T21" s="1"/>
      <c r="U21" s="1"/>
      <c r="V21" s="1"/>
      <c r="W21" t="s">
        <v>633</v>
      </c>
      <c r="Z21" t="str">
        <f t="shared" si="0"/>
        <v xml:space="preserve">Источник тепловой энергии  </v>
      </c>
    </row>
    <row r="22" spans="1:26">
      <c r="A22" s="1"/>
      <c r="B22" s="1"/>
      <c r="C22" s="1"/>
      <c r="D22" s="1"/>
      <c r="E22" s="1">
        <v>1</v>
      </c>
      <c r="H22">
        <v>1</v>
      </c>
      <c r="I22" s="1">
        <v>1</v>
      </c>
      <c r="L22" t="str">
        <f>mergeValue(A22) &amp;"."&amp; mergeValue(B22)&amp;"."&amp; mergeValue(C22)&amp;"."&amp; mergeValue(D22)&amp;"."&amp; mergeValue(E22)</f>
        <v>1.1.1.1.1</v>
      </c>
      <c r="M22" t="s">
        <v>9</v>
      </c>
      <c r="O22" s="1"/>
      <c r="P22" s="1"/>
      <c r="Q22" s="1"/>
      <c r="R22" s="1"/>
      <c r="S22" s="1"/>
      <c r="T22" s="1"/>
      <c r="U22" s="1"/>
      <c r="V22" s="1"/>
      <c r="W22" t="s">
        <v>637</v>
      </c>
      <c r="Z22" t="str">
        <f t="shared" si="0"/>
        <v>Схема подключения теплопотребляющей установки к коллектору источника тепловой энергии</v>
      </c>
    </row>
    <row r="23" spans="1:26">
      <c r="A23" s="1"/>
      <c r="B23" s="1"/>
      <c r="C23" s="1"/>
      <c r="D23" s="1"/>
      <c r="E23" s="1"/>
      <c r="F23" s="1">
        <v>1</v>
      </c>
      <c r="I23" s="1"/>
      <c r="J23" s="1">
        <v>1</v>
      </c>
      <c r="L23" t="str">
        <f>mergeValue(A23) &amp;"."&amp; mergeValue(B23)&amp;"."&amp; mergeValue(C23)&amp;"."&amp; mergeValue(D23)&amp;"."&amp; mergeValue(E23)&amp;"."&amp; mergeValue(F23)</f>
        <v>1.1.1.1.1.1</v>
      </c>
      <c r="M23" t="s">
        <v>10</v>
      </c>
      <c r="O23" s="1"/>
      <c r="P23" s="1"/>
      <c r="Q23" s="1"/>
      <c r="R23" s="1"/>
      <c r="S23" s="1"/>
      <c r="T23" s="1"/>
      <c r="U23" s="1"/>
      <c r="V23" s="1"/>
      <c r="W23" t="s">
        <v>635</v>
      </c>
      <c r="Z23" t="str">
        <f t="shared" si="0"/>
        <v>Группа потребителей</v>
      </c>
    </row>
    <row r="24" spans="1:26" ht="189" customHeight="1">
      <c r="A24" s="1"/>
      <c r="B24" s="1"/>
      <c r="C24" s="1"/>
      <c r="D24" s="1"/>
      <c r="E24" s="1"/>
      <c r="F24" s="1"/>
      <c r="G24">
        <v>1</v>
      </c>
      <c r="I24" s="1"/>
      <c r="J24" s="1"/>
      <c r="K24">
        <v>1</v>
      </c>
      <c r="L24" t="str">
        <f>mergeValue(A24) &amp;"."&amp; mergeValue(B24)&amp;"."&amp; mergeValue(C24)&amp;"."&amp; mergeValue(D24)&amp;"."&amp; mergeValue(E24)&amp;"."&amp; mergeValue(F24)&amp;"."&amp; mergeValue(G24)</f>
        <v>1.1.1.1.1.1.1</v>
      </c>
      <c r="R24" s="1"/>
      <c r="S24" s="1" t="s">
        <v>84</v>
      </c>
      <c r="T24" s="1"/>
      <c r="U24" s="1" t="s">
        <v>85</v>
      </c>
      <c r="W24" s="1" t="s">
        <v>654</v>
      </c>
      <c r="X24" t="str">
        <f>strCheckDate(O25:V25)</f>
        <v/>
      </c>
      <c r="Z24" t="str">
        <f t="shared" si="0"/>
        <v/>
      </c>
    </row>
    <row r="25" spans="1:26" ht="11.25" hidden="1" customHeight="1">
      <c r="A25" s="1"/>
      <c r="B25" s="1"/>
      <c r="C25" s="1"/>
      <c r="D25" s="1"/>
      <c r="E25" s="1"/>
      <c r="F25" s="1"/>
      <c r="I25" s="1"/>
      <c r="J25" s="1"/>
      <c r="Q25" t="str">
        <f>R24 &amp; "-" &amp; T24</f>
        <v>-</v>
      </c>
      <c r="R25" s="1"/>
      <c r="S25" s="1"/>
      <c r="T25" s="1"/>
      <c r="U25" s="1"/>
      <c r="W25" s="1"/>
      <c r="Z25" t="str">
        <f t="shared" si="0"/>
        <v/>
      </c>
    </row>
    <row r="26" spans="1:26" ht="15" customHeight="1">
      <c r="A26" s="1"/>
      <c r="B26" s="1"/>
      <c r="C26" s="1"/>
      <c r="D26" s="1"/>
      <c r="E26" s="1"/>
      <c r="F26" s="1"/>
      <c r="I26" s="1"/>
      <c r="J26" s="1"/>
      <c r="M26" t="s">
        <v>25</v>
      </c>
      <c r="W26" s="1"/>
      <c r="Z26" t="str">
        <f t="shared" si="0"/>
        <v>Добавить вид теплоносителя (параметры теплоносителя)</v>
      </c>
    </row>
    <row r="27" spans="1:26" ht="15" customHeight="1">
      <c r="A27" s="1"/>
      <c r="B27" s="1"/>
      <c r="C27" s="1"/>
      <c r="D27" s="1"/>
      <c r="E27" s="1"/>
      <c r="I27" s="1"/>
      <c r="M27" t="s">
        <v>11</v>
      </c>
      <c r="Z27" t="str">
        <f t="shared" si="0"/>
        <v>Добавить группу потребителей</v>
      </c>
    </row>
    <row r="28" spans="1:26" ht="15" customHeight="1">
      <c r="A28" s="1"/>
      <c r="B28" s="1"/>
      <c r="C28" s="1"/>
      <c r="D28" s="1"/>
      <c r="M28" t="s">
        <v>12</v>
      </c>
      <c r="Z28" t="str">
        <f t="shared" si="0"/>
        <v>Добавить схему подключения</v>
      </c>
    </row>
    <row r="29" spans="1:26" ht="15" customHeight="1">
      <c r="A29" s="1"/>
      <c r="B29" s="1"/>
      <c r="C29" s="1"/>
      <c r="M29" t="s">
        <v>17</v>
      </c>
      <c r="Z29" t="str">
        <f t="shared" si="0"/>
        <v>Добавить источник тепловой энергии</v>
      </c>
    </row>
    <row r="30" spans="1:26" ht="15" customHeight="1">
      <c r="A30" s="1"/>
      <c r="B30" s="1"/>
      <c r="M30" t="s">
        <v>18</v>
      </c>
      <c r="Z30" t="str">
        <f t="shared" si="0"/>
        <v>Добавить наименование системы теплоснабжения</v>
      </c>
    </row>
    <row r="31" spans="1:26" ht="15" customHeight="1">
      <c r="A31" s="1"/>
      <c r="M31" t="s">
        <v>19</v>
      </c>
      <c r="Z31" t="str">
        <f t="shared" si="0"/>
        <v>Добавить территорию действия тарифа</v>
      </c>
    </row>
    <row r="32" spans="1:26" ht="15" customHeight="1">
      <c r="M32" t="s">
        <v>309</v>
      </c>
    </row>
    <row r="34" spans="12:23" ht="89.25" customHeight="1">
      <c r="L34">
        <v>1</v>
      </c>
      <c r="M34" s="1" t="s">
        <v>631</v>
      </c>
      <c r="N34" s="1"/>
      <c r="O34" s="1"/>
      <c r="P34" s="1"/>
      <c r="Q34" s="1"/>
      <c r="R34" s="1"/>
      <c r="S34" s="1"/>
      <c r="T34" s="1"/>
      <c r="U34" s="1"/>
      <c r="V34" s="1"/>
      <c r="W34" s="1"/>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HP</cp:lastModifiedBy>
  <cp:lastPrinted>2013-08-29T08:11:20Z</cp:lastPrinted>
  <dcterms:created xsi:type="dcterms:W3CDTF">2004-05-21T07:18:45Z</dcterms:created>
  <dcterms:modified xsi:type="dcterms:W3CDTF">2022-11-30T05:12:18Z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